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mc:AlternateContent xmlns:mc="http://schemas.openxmlformats.org/markup-compatibility/2006">
    <mc:Choice Requires="x15">
      <x15ac:absPath xmlns:x15ac="http://schemas.microsoft.com/office/spreadsheetml/2010/11/ac" url="https://planets.cea.fr/WP2 Documents/Task 2.1/TIer 1/"/>
    </mc:Choice>
  </mc:AlternateContent>
  <xr:revisionPtr revIDLastSave="0" documentId="13_ncr:1_{77A52329-17F8-4850-A0B4-AAA49E7D9193}" xr6:coauthVersionLast="36" xr6:coauthVersionMax="47" xr10:uidLastSave="{00000000-0000-0000-0000-000000000000}"/>
  <bookViews>
    <workbookView xWindow="-120" yWindow="-120" windowWidth="29040" windowHeight="15840" tabRatio="684" firstSheet="2" activeTab="2" xr2:uid="{00000000-000D-0000-FFFF-FFFF00000000}"/>
  </bookViews>
  <sheets>
    <sheet name="Read me" sheetId="49" r:id="rId1"/>
    <sheet name="1.Identity &amp; feedback" sheetId="53" r:id="rId2"/>
    <sheet name="2.Questionaire" sheetId="47" r:id="rId3"/>
    <sheet name="3.Results-Heat Map" sheetId="50" r:id="rId4"/>
    <sheet name="4.Results-Score" sheetId="51" r:id="rId5"/>
    <sheet name="5.Questionaire analysis" sheetId="52" state="hidden" r:id="rId6"/>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1" l="1"/>
  <c r="D10" i="51"/>
  <c r="E10" i="51"/>
  <c r="G25" i="51"/>
  <c r="G24" i="51"/>
  <c r="G23" i="51"/>
  <c r="G22" i="51"/>
  <c r="G21" i="51"/>
  <c r="G20" i="51"/>
  <c r="G19" i="51"/>
  <c r="G18" i="51"/>
  <c r="G17" i="51"/>
  <c r="G16" i="51"/>
  <c r="G15" i="51"/>
  <c r="G14" i="51"/>
  <c r="G13" i="51"/>
  <c r="G12" i="51"/>
  <c r="G11" i="51"/>
  <c r="G10" i="51"/>
  <c r="F25" i="51"/>
  <c r="F24" i="51"/>
  <c r="F23" i="51"/>
  <c r="F22" i="51"/>
  <c r="F21" i="51"/>
  <c r="F20" i="51"/>
  <c r="F19" i="51"/>
  <c r="F18" i="51"/>
  <c r="F17" i="51"/>
  <c r="F16" i="51"/>
  <c r="F15" i="51"/>
  <c r="F14" i="51"/>
  <c r="F13" i="51"/>
  <c r="F12" i="51"/>
  <c r="F11" i="51"/>
  <c r="F10" i="51"/>
  <c r="E25" i="51"/>
  <c r="E24" i="51"/>
  <c r="E23" i="51"/>
  <c r="E22" i="51"/>
  <c r="E21" i="51"/>
  <c r="E20" i="51"/>
  <c r="E19" i="51"/>
  <c r="E18" i="51"/>
  <c r="E17" i="51"/>
  <c r="E16" i="51"/>
  <c r="E15" i="51"/>
  <c r="E14" i="51"/>
  <c r="E13" i="51"/>
  <c r="E12" i="51"/>
  <c r="E11" i="51"/>
  <c r="D25" i="51"/>
  <c r="D24" i="51"/>
  <c r="D23" i="51"/>
  <c r="D22" i="51"/>
  <c r="D21" i="51"/>
  <c r="D20" i="51"/>
  <c r="D19" i="51"/>
  <c r="D18" i="51"/>
  <c r="D17" i="51"/>
  <c r="D16" i="51"/>
  <c r="D15" i="51"/>
  <c r="D14" i="51"/>
  <c r="D13" i="51"/>
  <c r="D12" i="51"/>
  <c r="D11" i="51"/>
  <c r="C21" i="51"/>
  <c r="C25" i="51"/>
  <c r="C24" i="51"/>
  <c r="C23" i="51"/>
  <c r="C22" i="51"/>
  <c r="C20" i="51"/>
  <c r="C12" i="51"/>
  <c r="C18" i="51"/>
  <c r="C17" i="51"/>
  <c r="C19" i="51"/>
  <c r="C16" i="51"/>
  <c r="C13" i="51"/>
  <c r="C14" i="51"/>
  <c r="C15" i="51"/>
  <c r="C11" i="51"/>
  <c r="D6" i="52"/>
  <c r="D3" i="51"/>
  <c r="D7" i="52"/>
  <c r="D4" i="51"/>
  <c r="E6" i="52"/>
  <c r="E3" i="51"/>
  <c r="F6" i="52"/>
  <c r="F3" i="51"/>
  <c r="G6" i="52"/>
  <c r="G3" i="51"/>
  <c r="G7" i="52"/>
  <c r="G4" i="51"/>
  <c r="G9" i="52"/>
  <c r="G6" i="51"/>
  <c r="H6" i="52"/>
  <c r="H3" i="51"/>
  <c r="H7" i="52"/>
  <c r="I6" i="52"/>
  <c r="I3" i="51"/>
  <c r="J6" i="52"/>
  <c r="J3" i="51"/>
  <c r="J7" i="52"/>
  <c r="K6" i="52"/>
  <c r="K3" i="51"/>
  <c r="L6" i="52"/>
  <c r="L3" i="51"/>
  <c r="L7" i="52"/>
  <c r="L4" i="51"/>
  <c r="M6" i="52"/>
  <c r="N6" i="52"/>
  <c r="N7" i="52"/>
  <c r="O6" i="52"/>
  <c r="P6" i="52"/>
  <c r="Q6" i="52"/>
  <c r="Q7" i="52"/>
  <c r="R6" i="52"/>
  <c r="S6" i="52"/>
  <c r="S7" i="52"/>
  <c r="T6" i="52"/>
  <c r="U6" i="52"/>
  <c r="U7" i="52"/>
  <c r="V6" i="52"/>
  <c r="V7" i="52"/>
  <c r="W6" i="52"/>
  <c r="X6" i="52"/>
  <c r="X7" i="52"/>
  <c r="Y6" i="52"/>
  <c r="Y7" i="52"/>
  <c r="Z6" i="52"/>
  <c r="Z7" i="52"/>
  <c r="AA6" i="52"/>
  <c r="AB6" i="52"/>
  <c r="AC6" i="52"/>
  <c r="AC7" i="52"/>
  <c r="AD6" i="52"/>
  <c r="AD7" i="52"/>
  <c r="AE6" i="52"/>
  <c r="AF6" i="52"/>
  <c r="AG6" i="52"/>
  <c r="AG7" i="52"/>
  <c r="AH6" i="52"/>
  <c r="AH7" i="52"/>
  <c r="AI6" i="52"/>
  <c r="AJ6" i="52"/>
  <c r="AK6" i="52"/>
  <c r="AK7" i="52"/>
  <c r="AL6" i="52"/>
  <c r="AL7" i="52"/>
  <c r="AM6" i="52"/>
  <c r="AM7" i="52"/>
  <c r="AN6" i="52"/>
  <c r="AO6" i="52"/>
  <c r="AO7" i="52"/>
  <c r="AP6" i="52"/>
  <c r="AQ6" i="52"/>
  <c r="AQ7" i="52"/>
  <c r="AR6" i="52"/>
  <c r="AR7" i="52"/>
  <c r="AS6" i="52"/>
  <c r="AS7" i="52"/>
  <c r="AT6" i="52"/>
  <c r="AT7" i="52"/>
  <c r="AU6" i="52"/>
  <c r="AU7" i="52"/>
  <c r="AV6" i="52"/>
  <c r="AW6" i="52"/>
  <c r="AX6" i="52"/>
  <c r="AX7" i="52"/>
  <c r="AY6" i="52"/>
  <c r="AY7" i="52"/>
  <c r="AZ6" i="52"/>
  <c r="AZ7" i="52"/>
  <c r="AZ8" i="52"/>
  <c r="BA6" i="52"/>
  <c r="BB6" i="52"/>
  <c r="BB7" i="52"/>
  <c r="BC6" i="52"/>
  <c r="BD6" i="52"/>
  <c r="BE6" i="52"/>
  <c r="BF6" i="52"/>
  <c r="BF7" i="52"/>
  <c r="BG6" i="52"/>
  <c r="BH6" i="52"/>
  <c r="BH7" i="52"/>
  <c r="BI6" i="52"/>
  <c r="BJ6" i="52"/>
  <c r="BJ7" i="52"/>
  <c r="BK6" i="52"/>
  <c r="BK7" i="52"/>
  <c r="BL6" i="52"/>
  <c r="BL7" i="52"/>
  <c r="BM6" i="52"/>
  <c r="BN6" i="52"/>
  <c r="BO6" i="52"/>
  <c r="BO7" i="52"/>
  <c r="BP6" i="52"/>
  <c r="BP7" i="52"/>
  <c r="BQ6" i="52"/>
  <c r="BR6" i="52"/>
  <c r="BR7" i="52"/>
  <c r="BS6" i="52"/>
  <c r="BS7" i="52"/>
  <c r="BT6" i="52"/>
  <c r="BT7" i="52"/>
  <c r="BT8" i="52"/>
  <c r="BU6" i="52"/>
  <c r="BU7" i="52"/>
  <c r="BV6" i="52"/>
  <c r="BW6" i="52"/>
  <c r="BW7" i="52"/>
  <c r="BX6" i="52"/>
  <c r="BX7" i="52"/>
  <c r="BY6" i="52"/>
  <c r="BY7" i="52"/>
  <c r="BZ6" i="52"/>
  <c r="CA6" i="52"/>
  <c r="CB6" i="52"/>
  <c r="CB7" i="52"/>
  <c r="CC6" i="52"/>
  <c r="CC7" i="52"/>
  <c r="CD6" i="52"/>
  <c r="CE6" i="52"/>
  <c r="CE7" i="52"/>
  <c r="CF6" i="52"/>
  <c r="CF7" i="52"/>
  <c r="CG6" i="52"/>
  <c r="CH6" i="52"/>
  <c r="CH7" i="52"/>
  <c r="CI6" i="52"/>
  <c r="CJ6" i="52"/>
  <c r="CJ7" i="52"/>
  <c r="CK6" i="52"/>
  <c r="CK7" i="52"/>
  <c r="CL6" i="52"/>
  <c r="CL7" i="52"/>
  <c r="CM6" i="52"/>
  <c r="CM7" i="52"/>
  <c r="CN6" i="52"/>
  <c r="CO6" i="52"/>
  <c r="CO7" i="52"/>
  <c r="CP6" i="52"/>
  <c r="CQ6" i="52"/>
  <c r="CQ7" i="52"/>
  <c r="CR6" i="52"/>
  <c r="CS6" i="52"/>
  <c r="CS7" i="52"/>
  <c r="CT6" i="52"/>
  <c r="CU6" i="52"/>
  <c r="CU7" i="52"/>
  <c r="CV6" i="52"/>
  <c r="CV7" i="52"/>
  <c r="CW6" i="52"/>
  <c r="CW7" i="52"/>
  <c r="CX6" i="52"/>
  <c r="CX7" i="52"/>
  <c r="C6" i="52"/>
  <c r="C3" i="51"/>
  <c r="C7" i="52"/>
  <c r="C4" i="51"/>
  <c r="C3" i="52"/>
  <c r="C2" i="52"/>
  <c r="E2" i="52"/>
  <c r="E25" i="50"/>
  <c r="E3" i="52"/>
  <c r="F2" i="52"/>
  <c r="F3" i="52"/>
  <c r="F25" i="50"/>
  <c r="G2" i="52"/>
  <c r="G3" i="52"/>
  <c r="E4" i="52"/>
  <c r="F4" i="52"/>
  <c r="C4" i="52"/>
  <c r="E9" i="50"/>
  <c r="F9" i="50"/>
  <c r="G9" i="50"/>
  <c r="H9" i="50"/>
  <c r="I9" i="50"/>
  <c r="J9" i="50"/>
  <c r="K9" i="50"/>
  <c r="L9" i="50"/>
  <c r="C9" i="50"/>
  <c r="D9" i="50"/>
  <c r="D2" i="52"/>
  <c r="H2" i="52"/>
  <c r="I2" i="52"/>
  <c r="J2" i="52"/>
  <c r="J3" i="52"/>
  <c r="J4" i="52"/>
  <c r="K2" i="52"/>
  <c r="L2" i="52"/>
  <c r="M2" i="52"/>
  <c r="N2" i="52"/>
  <c r="O2" i="52"/>
  <c r="P2" i="52"/>
  <c r="Q2" i="52"/>
  <c r="R2" i="52"/>
  <c r="S2" i="52"/>
  <c r="T2" i="52"/>
  <c r="U2" i="52"/>
  <c r="V2" i="52"/>
  <c r="W2" i="52"/>
  <c r="X2" i="52"/>
  <c r="Y2" i="52"/>
  <c r="Z2" i="52"/>
  <c r="AA2" i="52"/>
  <c r="AB2" i="52"/>
  <c r="AC2" i="52"/>
  <c r="AD2" i="52"/>
  <c r="AE2" i="52"/>
  <c r="AF2" i="52"/>
  <c r="AG2" i="52"/>
  <c r="AH2" i="52"/>
  <c r="AI2" i="52"/>
  <c r="AJ2" i="52"/>
  <c r="AK2" i="52"/>
  <c r="AL2" i="52"/>
  <c r="AM2" i="52"/>
  <c r="AN2" i="52"/>
  <c r="AO2" i="52"/>
  <c r="AP2" i="52"/>
  <c r="AQ2" i="52"/>
  <c r="AR2" i="52"/>
  <c r="AS2" i="52"/>
  <c r="AT2" i="52"/>
  <c r="AU2" i="52"/>
  <c r="AV2" i="52"/>
  <c r="AW2" i="52"/>
  <c r="AX2" i="52"/>
  <c r="AY2" i="52"/>
  <c r="AZ2" i="52"/>
  <c r="BA2" i="52"/>
  <c r="BB2" i="52"/>
  <c r="BC2" i="52"/>
  <c r="BD2" i="52"/>
  <c r="BE2" i="52"/>
  <c r="BF2" i="52"/>
  <c r="BG2" i="52"/>
  <c r="BH2" i="52"/>
  <c r="BI2" i="52"/>
  <c r="BJ2" i="52"/>
  <c r="BK2" i="52"/>
  <c r="BL2" i="52"/>
  <c r="BM2" i="52"/>
  <c r="BN2" i="52"/>
  <c r="BO2" i="52"/>
  <c r="BO10" i="52"/>
  <c r="BP2" i="52"/>
  <c r="BQ2" i="52"/>
  <c r="BR2" i="52"/>
  <c r="BS2" i="52"/>
  <c r="BT2" i="52"/>
  <c r="BU2" i="52"/>
  <c r="BV2" i="52"/>
  <c r="BW2" i="52"/>
  <c r="BX2" i="52"/>
  <c r="BY2" i="52"/>
  <c r="BZ2" i="52"/>
  <c r="CA2" i="52"/>
  <c r="CB2" i="52"/>
  <c r="CC2" i="52"/>
  <c r="CD2" i="52"/>
  <c r="CE2" i="52"/>
  <c r="CE9" i="52"/>
  <c r="CF2" i="52"/>
  <c r="CF3" i="52"/>
  <c r="CG2" i="52"/>
  <c r="CH2" i="52"/>
  <c r="CI2" i="52"/>
  <c r="CJ2" i="52"/>
  <c r="CK2" i="52"/>
  <c r="CL2" i="52"/>
  <c r="CM2" i="52"/>
  <c r="CN2" i="52"/>
  <c r="CO2" i="52"/>
  <c r="CP2" i="52"/>
  <c r="CQ2" i="52"/>
  <c r="CR2" i="52"/>
  <c r="CS2" i="52"/>
  <c r="CT2" i="52"/>
  <c r="CU2" i="52"/>
  <c r="CV2" i="52"/>
  <c r="CW2" i="52"/>
  <c r="CX2" i="52"/>
  <c r="D3" i="52"/>
  <c r="H3" i="52"/>
  <c r="I3" i="52"/>
  <c r="K3" i="52"/>
  <c r="L3" i="52"/>
  <c r="M3" i="52"/>
  <c r="N3" i="52"/>
  <c r="O3" i="52"/>
  <c r="P3" i="52"/>
  <c r="P9" i="52"/>
  <c r="Q3" i="52"/>
  <c r="Q10" i="52"/>
  <c r="Q4" i="52"/>
  <c r="R3" i="52"/>
  <c r="S3" i="52"/>
  <c r="T3" i="52"/>
  <c r="U3" i="52"/>
  <c r="V3" i="52"/>
  <c r="W3" i="52"/>
  <c r="X3" i="52"/>
  <c r="Y3" i="52"/>
  <c r="Y4" i="52"/>
  <c r="Z3" i="52"/>
  <c r="AA3" i="52"/>
  <c r="AB3" i="52"/>
  <c r="AC3" i="52"/>
  <c r="AD3" i="52"/>
  <c r="AD10" i="52"/>
  <c r="AE3" i="52"/>
  <c r="AF3" i="52"/>
  <c r="AG3" i="52"/>
  <c r="AG9" i="52"/>
  <c r="AG4" i="52"/>
  <c r="AH3" i="52"/>
  <c r="AI3" i="52"/>
  <c r="AJ3" i="52"/>
  <c r="AK3" i="52"/>
  <c r="AK8" i="52"/>
  <c r="AL3" i="52"/>
  <c r="AM3" i="52"/>
  <c r="AN3" i="52"/>
  <c r="AO3" i="52"/>
  <c r="AO4" i="52"/>
  <c r="AP3" i="52"/>
  <c r="AQ3" i="52"/>
  <c r="AR3" i="52"/>
  <c r="AS3" i="52"/>
  <c r="AT3" i="52"/>
  <c r="AU3" i="52"/>
  <c r="AU10" i="52"/>
  <c r="AU11" i="52"/>
  <c r="AV3" i="52"/>
  <c r="AW3" i="52"/>
  <c r="AW4" i="52"/>
  <c r="AX3" i="52"/>
  <c r="AY3" i="52"/>
  <c r="AZ3" i="52"/>
  <c r="BA3" i="52"/>
  <c r="BB3" i="52"/>
  <c r="BB9" i="52"/>
  <c r="BC3" i="52"/>
  <c r="BD3" i="52"/>
  <c r="BE3" i="52"/>
  <c r="BE4" i="52"/>
  <c r="BF3" i="52"/>
  <c r="BF10" i="52"/>
  <c r="BG3" i="52"/>
  <c r="BH3" i="52"/>
  <c r="BI3" i="52"/>
  <c r="BJ3" i="52"/>
  <c r="BK3" i="52"/>
  <c r="BL3" i="52"/>
  <c r="BM3" i="52"/>
  <c r="BM4" i="52"/>
  <c r="BN3" i="52"/>
  <c r="BO3" i="52"/>
  <c r="BP3" i="52"/>
  <c r="BQ3" i="52"/>
  <c r="BR3" i="52"/>
  <c r="BS3" i="52"/>
  <c r="BT3" i="52"/>
  <c r="BU3" i="52"/>
  <c r="BU8" i="52"/>
  <c r="BU4" i="52"/>
  <c r="BV3" i="52"/>
  <c r="BW3" i="52"/>
  <c r="BW10" i="52"/>
  <c r="BX3" i="52"/>
  <c r="BX9" i="52"/>
  <c r="BY3" i="52"/>
  <c r="BZ3" i="52"/>
  <c r="CA3" i="52"/>
  <c r="CB3" i="52"/>
  <c r="CC3" i="52"/>
  <c r="CC4" i="52"/>
  <c r="CD3" i="52"/>
  <c r="CE3" i="52"/>
  <c r="CG3" i="52"/>
  <c r="CH3" i="52"/>
  <c r="CI3" i="52"/>
  <c r="CJ3" i="52"/>
  <c r="CK3" i="52"/>
  <c r="CK9" i="52"/>
  <c r="CK4" i="52"/>
  <c r="CL3" i="52"/>
  <c r="CM3" i="52"/>
  <c r="CN3" i="52"/>
  <c r="CO3" i="52"/>
  <c r="CP3" i="52"/>
  <c r="CQ3" i="52"/>
  <c r="CQ8" i="52"/>
  <c r="CR3" i="52"/>
  <c r="CS3" i="52"/>
  <c r="CS4" i="52"/>
  <c r="CT3" i="52"/>
  <c r="CU3" i="52"/>
  <c r="CV3" i="52"/>
  <c r="CW3" i="52"/>
  <c r="CX3" i="52"/>
  <c r="CX9" i="52"/>
  <c r="D4" i="52"/>
  <c r="G4" i="52"/>
  <c r="H4" i="52"/>
  <c r="I4" i="52"/>
  <c r="K4" i="52"/>
  <c r="L4" i="52"/>
  <c r="M4" i="52"/>
  <c r="N4" i="52"/>
  <c r="O4" i="52"/>
  <c r="P4" i="52"/>
  <c r="R4" i="52"/>
  <c r="S4" i="52"/>
  <c r="T4" i="52"/>
  <c r="U4" i="52"/>
  <c r="V4" i="52"/>
  <c r="W4" i="52"/>
  <c r="X4" i="52"/>
  <c r="Z4" i="52"/>
  <c r="AA4" i="52"/>
  <c r="AB4" i="52"/>
  <c r="AC4" i="52"/>
  <c r="AD4" i="52"/>
  <c r="AE4" i="52"/>
  <c r="AF4" i="52"/>
  <c r="AH4" i="52"/>
  <c r="AI4" i="52"/>
  <c r="AJ4" i="52"/>
  <c r="AK4" i="52"/>
  <c r="AL4" i="52"/>
  <c r="AM4" i="52"/>
  <c r="AN4" i="52"/>
  <c r="AP4" i="52"/>
  <c r="AQ4" i="52"/>
  <c r="AR4" i="52"/>
  <c r="AS4" i="52"/>
  <c r="AT4" i="52"/>
  <c r="AU4" i="52"/>
  <c r="AV4" i="52"/>
  <c r="AX4" i="52"/>
  <c r="AY4" i="52"/>
  <c r="AZ4" i="52"/>
  <c r="BA4" i="52"/>
  <c r="BB4" i="52"/>
  <c r="BC4" i="52"/>
  <c r="BD4" i="52"/>
  <c r="BF4" i="52"/>
  <c r="BG4" i="52"/>
  <c r="BH4" i="52"/>
  <c r="BH8" i="52"/>
  <c r="BI4" i="52"/>
  <c r="BJ4" i="52"/>
  <c r="BK4" i="52"/>
  <c r="BL4" i="52"/>
  <c r="BN4" i="52"/>
  <c r="BO4" i="52"/>
  <c r="BP4" i="52"/>
  <c r="BQ4" i="52"/>
  <c r="BR4" i="52"/>
  <c r="BS4" i="52"/>
  <c r="BT4" i="52"/>
  <c r="BV4" i="52"/>
  <c r="BW4" i="52"/>
  <c r="BX4" i="52"/>
  <c r="BY4" i="52"/>
  <c r="BZ4" i="52"/>
  <c r="CA4" i="52"/>
  <c r="CB4" i="52"/>
  <c r="CD4" i="52"/>
  <c r="CE4" i="52"/>
  <c r="CF4" i="52"/>
  <c r="CG4" i="52"/>
  <c r="CH4" i="52"/>
  <c r="CI4" i="52"/>
  <c r="CJ4" i="52"/>
  <c r="CL4" i="52"/>
  <c r="CM4" i="52"/>
  <c r="CN4" i="52"/>
  <c r="CO4" i="52"/>
  <c r="CP4" i="52"/>
  <c r="CQ4" i="52"/>
  <c r="CR4" i="52"/>
  <c r="CT4" i="52"/>
  <c r="CU4" i="52"/>
  <c r="CV4" i="52"/>
  <c r="CW4" i="52"/>
  <c r="CX4" i="52"/>
  <c r="D5" i="52"/>
  <c r="E5" i="52"/>
  <c r="F5" i="52"/>
  <c r="G5" i="52"/>
  <c r="H5" i="52"/>
  <c r="I5" i="52"/>
  <c r="J5" i="52"/>
  <c r="K5" i="52"/>
  <c r="L5" i="52"/>
  <c r="M5" i="52"/>
  <c r="N5" i="52"/>
  <c r="O5" i="52"/>
  <c r="P5" i="52"/>
  <c r="Q5" i="52"/>
  <c r="R5" i="52"/>
  <c r="S5" i="52"/>
  <c r="T5" i="52"/>
  <c r="U5" i="52"/>
  <c r="V5" i="52"/>
  <c r="W5" i="52"/>
  <c r="X5" i="52"/>
  <c r="Y5" i="52"/>
  <c r="Z5" i="52"/>
  <c r="AA5" i="52"/>
  <c r="AB5" i="52"/>
  <c r="AC5" i="52"/>
  <c r="AD5" i="52"/>
  <c r="AE5" i="52"/>
  <c r="AF5" i="52"/>
  <c r="AG5" i="52"/>
  <c r="AH5" i="52"/>
  <c r="AI5" i="52"/>
  <c r="AJ5" i="52"/>
  <c r="AK5" i="52"/>
  <c r="AL5" i="52"/>
  <c r="AM5" i="52"/>
  <c r="AN5" i="52"/>
  <c r="AO5" i="52"/>
  <c r="AP5" i="52"/>
  <c r="AQ5" i="52"/>
  <c r="AR5" i="52"/>
  <c r="AS5" i="52"/>
  <c r="AT5" i="52"/>
  <c r="AU5" i="52"/>
  <c r="AV5" i="52"/>
  <c r="AW5" i="52"/>
  <c r="AX5" i="52"/>
  <c r="AY5" i="52"/>
  <c r="AZ5" i="52"/>
  <c r="BA5" i="52"/>
  <c r="BB5" i="52"/>
  <c r="BC5" i="52"/>
  <c r="BD5" i="52"/>
  <c r="BE5" i="52"/>
  <c r="BF5" i="52"/>
  <c r="BG5" i="52"/>
  <c r="BH5" i="52"/>
  <c r="BI5" i="52"/>
  <c r="BJ5" i="52"/>
  <c r="BK5" i="52"/>
  <c r="BL5" i="52"/>
  <c r="BM5" i="52"/>
  <c r="BN5" i="52"/>
  <c r="BO5" i="52"/>
  <c r="BP5" i="52"/>
  <c r="BQ5" i="52"/>
  <c r="BR5" i="52"/>
  <c r="BS5" i="52"/>
  <c r="BT5" i="52"/>
  <c r="BU5" i="52"/>
  <c r="BV5" i="52"/>
  <c r="BW5" i="52"/>
  <c r="BX5" i="52"/>
  <c r="BY5" i="52"/>
  <c r="BZ5" i="52"/>
  <c r="CA5" i="52"/>
  <c r="CB5" i="52"/>
  <c r="CC5" i="52"/>
  <c r="CD5" i="52"/>
  <c r="CE5" i="52"/>
  <c r="CF5" i="52"/>
  <c r="CG5" i="52"/>
  <c r="CH5" i="52"/>
  <c r="CI5" i="52"/>
  <c r="CJ5" i="52"/>
  <c r="CK5" i="52"/>
  <c r="CL5" i="52"/>
  <c r="CM5" i="52"/>
  <c r="CN5" i="52"/>
  <c r="CO5" i="52"/>
  <c r="CP5" i="52"/>
  <c r="CQ5" i="52"/>
  <c r="CR5" i="52"/>
  <c r="CS5" i="52"/>
  <c r="CT5" i="52"/>
  <c r="CU5" i="52"/>
  <c r="CV5" i="52"/>
  <c r="CW5" i="52"/>
  <c r="CX5" i="52"/>
  <c r="C5" i="52"/>
  <c r="C31" i="50"/>
  <c r="C26" i="50"/>
  <c r="C27" i="50"/>
  <c r="C28" i="50"/>
  <c r="C29" i="50"/>
  <c r="C30" i="50"/>
  <c r="D3" i="50"/>
  <c r="E3" i="50"/>
  <c r="F3" i="50"/>
  <c r="G3" i="50"/>
  <c r="H3" i="50"/>
  <c r="I3" i="50"/>
  <c r="I4" i="50"/>
  <c r="I5" i="50"/>
  <c r="B3" i="50"/>
  <c r="B4" i="50"/>
  <c r="J3" i="50"/>
  <c r="K3" i="50"/>
  <c r="K4" i="50"/>
  <c r="K5" i="50"/>
  <c r="L3" i="50"/>
  <c r="D4" i="50"/>
  <c r="E4" i="50"/>
  <c r="F4" i="50"/>
  <c r="G4" i="50"/>
  <c r="H4" i="50"/>
  <c r="H5" i="50"/>
  <c r="J4" i="50"/>
  <c r="L4" i="50"/>
  <c r="D5" i="50"/>
  <c r="E5" i="50"/>
  <c r="F5" i="50"/>
  <c r="G5" i="50"/>
  <c r="J5" i="50"/>
  <c r="L5" i="50"/>
  <c r="D7" i="50"/>
  <c r="E7" i="50"/>
  <c r="F7" i="50"/>
  <c r="G7" i="50"/>
  <c r="G8" i="50"/>
  <c r="G10" i="50"/>
  <c r="G11" i="50"/>
  <c r="G12" i="50"/>
  <c r="G13" i="50"/>
  <c r="G14" i="50"/>
  <c r="G15" i="50"/>
  <c r="B7" i="50"/>
  <c r="B8" i="50"/>
  <c r="B9" i="50"/>
  <c r="B10" i="50"/>
  <c r="B11" i="50"/>
  <c r="B12" i="50"/>
  <c r="B13" i="50"/>
  <c r="B14" i="50"/>
  <c r="B15" i="50"/>
  <c r="H7" i="50"/>
  <c r="I7" i="50"/>
  <c r="J7" i="50"/>
  <c r="K7" i="50"/>
  <c r="L7" i="50"/>
  <c r="D8" i="50"/>
  <c r="E8" i="50"/>
  <c r="F8" i="50"/>
  <c r="H8" i="50"/>
  <c r="I8" i="50"/>
  <c r="J8" i="50"/>
  <c r="K8" i="50"/>
  <c r="L8" i="50"/>
  <c r="I10" i="50"/>
  <c r="I11" i="50"/>
  <c r="I12" i="50"/>
  <c r="I13" i="50"/>
  <c r="I14" i="50"/>
  <c r="I15" i="50"/>
  <c r="D10" i="50"/>
  <c r="E10" i="50"/>
  <c r="F10" i="50"/>
  <c r="F11" i="50"/>
  <c r="F12" i="50"/>
  <c r="F13" i="50"/>
  <c r="F14" i="50"/>
  <c r="F15" i="50"/>
  <c r="H10" i="50"/>
  <c r="J10" i="50"/>
  <c r="K10" i="50"/>
  <c r="L10" i="50"/>
  <c r="D11" i="50"/>
  <c r="E11" i="50"/>
  <c r="H11" i="50"/>
  <c r="J11" i="50"/>
  <c r="K11" i="50"/>
  <c r="K12" i="50"/>
  <c r="K13" i="50"/>
  <c r="K14" i="50"/>
  <c r="K15" i="50"/>
  <c r="L11" i="50"/>
  <c r="D12" i="50"/>
  <c r="E12" i="50"/>
  <c r="H12" i="50"/>
  <c r="H13" i="50"/>
  <c r="H14" i="50"/>
  <c r="H15" i="50"/>
  <c r="J12" i="50"/>
  <c r="L12" i="50"/>
  <c r="D13" i="50"/>
  <c r="E13" i="50"/>
  <c r="E14" i="50"/>
  <c r="E15" i="50"/>
  <c r="J13" i="50"/>
  <c r="L13" i="50"/>
  <c r="D14" i="50"/>
  <c r="J14" i="50"/>
  <c r="J15" i="50"/>
  <c r="L14" i="50"/>
  <c r="D15" i="50"/>
  <c r="L15" i="50"/>
  <c r="D17" i="50"/>
  <c r="E17" i="50"/>
  <c r="F17" i="50"/>
  <c r="G17" i="50"/>
  <c r="H17" i="50"/>
  <c r="I17" i="50"/>
  <c r="J17" i="50"/>
  <c r="K17" i="50"/>
  <c r="L17" i="50"/>
  <c r="D18" i="50"/>
  <c r="E18" i="50"/>
  <c r="F18" i="50"/>
  <c r="F19" i="50"/>
  <c r="F20" i="50"/>
  <c r="F21" i="50"/>
  <c r="F22" i="50"/>
  <c r="F23" i="50"/>
  <c r="F24" i="50"/>
  <c r="G18" i="50"/>
  <c r="H18" i="50"/>
  <c r="I18" i="50"/>
  <c r="J18" i="50"/>
  <c r="K18" i="50"/>
  <c r="L18" i="50"/>
  <c r="D19" i="50"/>
  <c r="E19" i="50"/>
  <c r="G19" i="50"/>
  <c r="H19" i="50"/>
  <c r="I19" i="50"/>
  <c r="J19" i="50"/>
  <c r="K19" i="50"/>
  <c r="K20" i="50"/>
  <c r="K21" i="50"/>
  <c r="K22" i="50"/>
  <c r="K23" i="50"/>
  <c r="K24" i="50"/>
  <c r="L19" i="50"/>
  <c r="D20" i="50"/>
  <c r="E20" i="50"/>
  <c r="G20" i="50"/>
  <c r="H20" i="50"/>
  <c r="H21" i="50"/>
  <c r="H22" i="50"/>
  <c r="H23" i="50"/>
  <c r="H24" i="50"/>
  <c r="I20" i="50"/>
  <c r="J20" i="50"/>
  <c r="L20" i="50"/>
  <c r="D21" i="50"/>
  <c r="E21" i="50"/>
  <c r="E22" i="50"/>
  <c r="E23" i="50"/>
  <c r="E24" i="50"/>
  <c r="G21" i="50"/>
  <c r="I21" i="50"/>
  <c r="J21" i="50"/>
  <c r="L21" i="50"/>
  <c r="D22" i="50"/>
  <c r="G22" i="50"/>
  <c r="I22" i="50"/>
  <c r="J22" i="50"/>
  <c r="J23" i="50"/>
  <c r="J24" i="50"/>
  <c r="L22" i="50"/>
  <c r="D23" i="50"/>
  <c r="G23" i="50"/>
  <c r="G24" i="50"/>
  <c r="I23" i="50"/>
  <c r="L23" i="50"/>
  <c r="D24" i="50"/>
  <c r="I24" i="50"/>
  <c r="L24" i="50"/>
  <c r="D26" i="50"/>
  <c r="E26" i="50"/>
  <c r="F26" i="50"/>
  <c r="F27" i="50"/>
  <c r="F28" i="50"/>
  <c r="F29" i="50"/>
  <c r="F30" i="50"/>
  <c r="F31" i="50"/>
  <c r="G26" i="50"/>
  <c r="H26" i="50"/>
  <c r="I26" i="50"/>
  <c r="J26" i="50"/>
  <c r="K26" i="50"/>
  <c r="K27" i="50"/>
  <c r="K28" i="50"/>
  <c r="K29" i="50"/>
  <c r="K30" i="50"/>
  <c r="K31" i="50"/>
  <c r="K32" i="50"/>
  <c r="L26" i="50"/>
  <c r="L27" i="50"/>
  <c r="L28" i="50"/>
  <c r="L29" i="50"/>
  <c r="L30" i="50"/>
  <c r="L31" i="50"/>
  <c r="D27" i="50"/>
  <c r="E27" i="50"/>
  <c r="G27" i="50"/>
  <c r="H27" i="50"/>
  <c r="I27" i="50"/>
  <c r="I28" i="50"/>
  <c r="I29" i="50"/>
  <c r="I30" i="50"/>
  <c r="I31" i="50"/>
  <c r="J27" i="50"/>
  <c r="D28" i="50"/>
  <c r="E28" i="50"/>
  <c r="G28" i="50"/>
  <c r="H28" i="50"/>
  <c r="H29" i="50"/>
  <c r="H30" i="50"/>
  <c r="H31" i="50"/>
  <c r="J28" i="50"/>
  <c r="D29" i="50"/>
  <c r="D30" i="50"/>
  <c r="D31" i="50"/>
  <c r="E29" i="50"/>
  <c r="E30" i="50"/>
  <c r="E31" i="50"/>
  <c r="G29" i="50"/>
  <c r="J29" i="50"/>
  <c r="G30" i="50"/>
  <c r="G31" i="50"/>
  <c r="J30" i="50"/>
  <c r="J31" i="50"/>
  <c r="D33" i="50"/>
  <c r="D34" i="50"/>
  <c r="D35" i="50"/>
  <c r="D36" i="50"/>
  <c r="E33" i="50"/>
  <c r="F33" i="50"/>
  <c r="G33" i="50"/>
  <c r="H33" i="50"/>
  <c r="I33" i="50"/>
  <c r="I34" i="50"/>
  <c r="I35" i="50"/>
  <c r="I36" i="50"/>
  <c r="I37" i="50"/>
  <c r="J33" i="50"/>
  <c r="K33" i="50"/>
  <c r="L33" i="50"/>
  <c r="L34" i="50"/>
  <c r="L35" i="50"/>
  <c r="L36" i="50"/>
  <c r="E34" i="50"/>
  <c r="F34" i="50"/>
  <c r="F35" i="50"/>
  <c r="F36" i="50"/>
  <c r="G34" i="50"/>
  <c r="H34" i="50"/>
  <c r="J34" i="50"/>
  <c r="K34" i="50"/>
  <c r="E35" i="50"/>
  <c r="G35" i="50"/>
  <c r="H35" i="50"/>
  <c r="H37" i="50"/>
  <c r="J35" i="50"/>
  <c r="K35" i="50"/>
  <c r="K36" i="50"/>
  <c r="E36" i="50"/>
  <c r="G36" i="50"/>
  <c r="H36" i="50"/>
  <c r="J36" i="50"/>
  <c r="C36" i="50"/>
  <c r="C35" i="50"/>
  <c r="C34" i="50"/>
  <c r="C33" i="50"/>
  <c r="C24" i="50"/>
  <c r="C23" i="50"/>
  <c r="C22" i="50"/>
  <c r="C21" i="50"/>
  <c r="C20" i="50"/>
  <c r="C19" i="50"/>
  <c r="C18" i="50"/>
  <c r="C17" i="50"/>
  <c r="C15" i="50"/>
  <c r="C14" i="50"/>
  <c r="C13" i="50"/>
  <c r="C12" i="50"/>
  <c r="C11" i="50"/>
  <c r="C10" i="50"/>
  <c r="C8" i="50"/>
  <c r="C7" i="50"/>
  <c r="C5" i="50"/>
  <c r="C4" i="50"/>
  <c r="C3" i="50"/>
  <c r="B5" i="50"/>
  <c r="B32" i="50"/>
  <c r="I25" i="50"/>
  <c r="G25" i="50"/>
  <c r="L25" i="50"/>
  <c r="CU9" i="52"/>
  <c r="CM8" i="52"/>
  <c r="BO8" i="52"/>
  <c r="AH9" i="52"/>
  <c r="CV8" i="52"/>
  <c r="AR8" i="52"/>
  <c r="CJ8" i="52"/>
  <c r="H4" i="51"/>
  <c r="H8" i="52"/>
  <c r="BS10" i="52"/>
  <c r="BK8" i="52"/>
  <c r="BK9" i="52"/>
  <c r="AU8" i="52"/>
  <c r="CX8" i="52"/>
  <c r="CX10" i="52"/>
  <c r="BR10" i="52"/>
  <c r="AT8" i="52"/>
  <c r="N9" i="52"/>
  <c r="N10" i="52"/>
  <c r="J4" i="51"/>
  <c r="J10" i="52"/>
  <c r="J7" i="51"/>
  <c r="CE10" i="52"/>
  <c r="BW8" i="52"/>
  <c r="AY8" i="52"/>
  <c r="CE8" i="52"/>
  <c r="BX10" i="52"/>
  <c r="BO9" i="52"/>
  <c r="AC8" i="52"/>
  <c r="AC10" i="52"/>
  <c r="AC9" i="52"/>
  <c r="CO10" i="52"/>
  <c r="CO9" i="52"/>
  <c r="CO8" i="52"/>
  <c r="BW11" i="52"/>
  <c r="BJ8" i="52"/>
  <c r="CW10" i="52"/>
  <c r="BS8" i="52"/>
  <c r="CU10" i="52"/>
  <c r="BS9" i="52"/>
  <c r="AX10" i="52"/>
  <c r="CL8" i="52"/>
  <c r="BR9" i="52"/>
  <c r="BR8" i="52"/>
  <c r="CK8" i="52"/>
  <c r="AT9" i="52"/>
  <c r="AT10" i="52"/>
  <c r="U9" i="52"/>
  <c r="BK10" i="52"/>
  <c r="AX9" i="52"/>
  <c r="U8" i="52"/>
  <c r="U10" i="52"/>
  <c r="C25" i="50"/>
  <c r="Q8" i="52"/>
  <c r="P7" i="52"/>
  <c r="P8" i="52"/>
  <c r="P10" i="52"/>
  <c r="CU8" i="52"/>
  <c r="AL8" i="52"/>
  <c r="AL11" i="52"/>
  <c r="CK11" i="52"/>
  <c r="U11" i="52"/>
  <c r="G8" i="52"/>
  <c r="G5" i="51"/>
  <c r="D8" i="52"/>
  <c r="L8" i="52"/>
  <c r="J8" i="52"/>
  <c r="C8" i="52"/>
  <c r="C5" i="51"/>
  <c r="X9" i="52"/>
  <c r="AU9" i="52"/>
  <c r="AY9" i="52"/>
  <c r="BW9" i="52"/>
  <c r="BT10" i="52"/>
  <c r="G10" i="52"/>
  <c r="G7" i="51"/>
  <c r="J9" i="52"/>
  <c r="J6" i="51"/>
  <c r="Z9" i="52"/>
  <c r="BY10" i="52"/>
  <c r="Q9" i="52"/>
  <c r="J37" i="50"/>
  <c r="F37" i="50"/>
  <c r="CJ9" i="52"/>
  <c r="AR10" i="52"/>
  <c r="H10" i="52"/>
  <c r="H7" i="51"/>
  <c r="X10" i="52"/>
  <c r="CJ10" i="52"/>
  <c r="AL9" i="52"/>
  <c r="CK10" i="52"/>
  <c r="CC9" i="52"/>
  <c r="C37" i="50"/>
  <c r="CB10" i="52"/>
  <c r="L9" i="52"/>
  <c r="L6" i="51"/>
  <c r="AL10" i="52"/>
  <c r="H5" i="51"/>
  <c r="G37" i="50"/>
  <c r="I32" i="50"/>
  <c r="L37" i="50"/>
  <c r="C32" i="50"/>
  <c r="F32" i="50"/>
  <c r="E32" i="50"/>
  <c r="BS11" i="52"/>
  <c r="BO11" i="52"/>
  <c r="AT11" i="52"/>
  <c r="P11" i="52"/>
  <c r="CU11" i="52"/>
  <c r="CD10" i="52"/>
  <c r="CD7" i="52"/>
  <c r="CD8" i="52"/>
  <c r="BQ10" i="52"/>
  <c r="BQ7" i="52"/>
  <c r="BQ9" i="52"/>
  <c r="BE7" i="52"/>
  <c r="BE8" i="52"/>
  <c r="AE7" i="52"/>
  <c r="AE8" i="52"/>
  <c r="K7" i="52"/>
  <c r="BV7" i="52"/>
  <c r="BV10" i="52"/>
  <c r="W7" i="52"/>
  <c r="W10" i="52"/>
  <c r="W8" i="52"/>
  <c r="CP7" i="52"/>
  <c r="AW7" i="52"/>
  <c r="AJ7" i="52"/>
  <c r="O7" i="52"/>
  <c r="O9" i="52"/>
  <c r="O8" i="52"/>
  <c r="I7" i="52"/>
  <c r="CA7" i="52"/>
  <c r="BC7" i="52"/>
  <c r="BC8" i="52"/>
  <c r="AV7" i="52"/>
  <c r="AV8" i="52"/>
  <c r="AV9" i="52"/>
  <c r="AP7" i="52"/>
  <c r="CB9" i="52"/>
  <c r="W9" i="52"/>
  <c r="CN7" i="52"/>
  <c r="CN8" i="52"/>
  <c r="CG7" i="52"/>
  <c r="CG8" i="52"/>
  <c r="BZ7" i="52"/>
  <c r="BZ10" i="52"/>
  <c r="BZ9" i="52"/>
  <c r="BZ8" i="52"/>
  <c r="BN7" i="52"/>
  <c r="BN8" i="52"/>
  <c r="AB7" i="52"/>
  <c r="M7" i="52"/>
  <c r="M9" i="52"/>
  <c r="M10" i="52"/>
  <c r="AQ9" i="52"/>
  <c r="BM7" i="52"/>
  <c r="BM8" i="52"/>
  <c r="BA7" i="52"/>
  <c r="AN7" i="52"/>
  <c r="AN8" i="52"/>
  <c r="AA7" i="52"/>
  <c r="AA10" i="52"/>
  <c r="T7" i="52"/>
  <c r="T9" i="52"/>
  <c r="T10" i="52"/>
  <c r="F7" i="52"/>
  <c r="CX11" i="52"/>
  <c r="CT7" i="52"/>
  <c r="CT10" i="52"/>
  <c r="CT9" i="52"/>
  <c r="CT8" i="52"/>
  <c r="BG7" i="52"/>
  <c r="BG9" i="52"/>
  <c r="AF7" i="52"/>
  <c r="AF10" i="52"/>
  <c r="R7" i="52"/>
  <c r="R8" i="52"/>
  <c r="R10" i="52"/>
  <c r="R9" i="52"/>
  <c r="AH10" i="52"/>
  <c r="CF9" i="52"/>
  <c r="V10" i="52"/>
  <c r="CW9" i="52"/>
  <c r="AD9" i="52"/>
  <c r="AO10" i="52"/>
  <c r="AZ10" i="52"/>
  <c r="AO8" i="52"/>
  <c r="CM9" i="52"/>
  <c r="H25" i="50"/>
  <c r="BD7" i="52"/>
  <c r="BD9" i="52"/>
  <c r="AQ8" i="52"/>
  <c r="BM10" i="52"/>
  <c r="CQ9" i="52"/>
  <c r="AK10" i="52"/>
  <c r="AK11" i="52"/>
  <c r="AH8" i="52"/>
  <c r="BK11" i="52"/>
  <c r="BU10" i="52"/>
  <c r="AX8" i="52"/>
  <c r="K25" i="50"/>
  <c r="CV10" i="52"/>
  <c r="AZ9" i="52"/>
  <c r="AD8" i="52"/>
  <c r="X8" i="52"/>
  <c r="BF8" i="52"/>
  <c r="J25" i="50"/>
  <c r="Q11" i="52"/>
  <c r="S8" i="52"/>
  <c r="AQ10" i="52"/>
  <c r="H9" i="52"/>
  <c r="H6" i="51"/>
  <c r="Z10" i="52"/>
  <c r="CF8" i="52"/>
  <c r="CM10" i="52"/>
  <c r="AR9" i="52"/>
  <c r="CW8" i="52"/>
  <c r="S9" i="52"/>
  <c r="BF9" i="52"/>
  <c r="V9" i="52"/>
  <c r="S10" i="52"/>
  <c r="AM9" i="52"/>
  <c r="Z8" i="52"/>
  <c r="CF10" i="52"/>
  <c r="AK9" i="52"/>
  <c r="AM8" i="52"/>
  <c r="AM10" i="52"/>
  <c r="N8" i="52"/>
  <c r="N11" i="52"/>
  <c r="V8" i="52"/>
  <c r="CQ10" i="52"/>
  <c r="AY10" i="52"/>
  <c r="D10" i="52"/>
  <c r="D7" i="51"/>
  <c r="E37" i="50"/>
  <c r="E7" i="52"/>
  <c r="B16" i="50"/>
  <c r="B6" i="50"/>
  <c r="G6" i="50"/>
  <c r="D37" i="50"/>
  <c r="D9" i="52"/>
  <c r="D6" i="51"/>
  <c r="D25" i="50"/>
  <c r="D32" i="50"/>
  <c r="CH9" i="52"/>
  <c r="CI7" i="52"/>
  <c r="CH10" i="52"/>
  <c r="C9" i="52"/>
  <c r="C6" i="51"/>
  <c r="C10" i="52"/>
  <c r="C7" i="51"/>
  <c r="CL10" i="52"/>
  <c r="BP9" i="52"/>
  <c r="CJ11" i="52"/>
  <c r="BP10" i="52"/>
  <c r="BP8" i="52"/>
  <c r="BZ11" i="52"/>
  <c r="L10" i="52"/>
  <c r="L7" i="51"/>
  <c r="CB8" i="52"/>
  <c r="AG10" i="52"/>
  <c r="AG8" i="52"/>
  <c r="AN10" i="52"/>
  <c r="AN9" i="52"/>
  <c r="CO11" i="52"/>
  <c r="Y10" i="52"/>
  <c r="Y9" i="52"/>
  <c r="CC10" i="52"/>
  <c r="CC8" i="52"/>
  <c r="AS9" i="52"/>
  <c r="AS8" i="52"/>
  <c r="BH9" i="52"/>
  <c r="CM11" i="52"/>
  <c r="CL9" i="52"/>
  <c r="Y8" i="52"/>
  <c r="BB10" i="52"/>
  <c r="BD8" i="52"/>
  <c r="CS10" i="52"/>
  <c r="CS9" i="52"/>
  <c r="CN10" i="52"/>
  <c r="CN9" i="52"/>
  <c r="K37" i="50"/>
  <c r="CL11" i="52"/>
  <c r="CH8" i="52"/>
  <c r="CE11" i="52"/>
  <c r="BJ9" i="52"/>
  <c r="BJ10" i="52"/>
  <c r="AC11" i="52"/>
  <c r="AS10" i="52"/>
  <c r="BU9" i="52"/>
  <c r="BE9" i="52"/>
  <c r="BE10" i="52"/>
  <c r="BY8" i="52"/>
  <c r="BY9" i="52"/>
  <c r="BR11" i="52"/>
  <c r="BB8" i="52"/>
  <c r="BX8" i="52"/>
  <c r="BH10" i="52"/>
  <c r="AO9" i="52"/>
  <c r="CS8" i="52"/>
  <c r="BC10" i="52"/>
  <c r="BC9" i="52"/>
  <c r="L32" i="50"/>
  <c r="J32" i="50"/>
  <c r="BT9" i="52"/>
  <c r="CV9" i="52"/>
  <c r="M8" i="52"/>
  <c r="H32" i="50"/>
  <c r="G32" i="50"/>
  <c r="AE9" i="52"/>
  <c r="L11" i="52"/>
  <c r="L8" i="51"/>
  <c r="D11" i="52"/>
  <c r="D8" i="51"/>
  <c r="H11" i="52"/>
  <c r="H8" i="51"/>
  <c r="J11" i="52"/>
  <c r="J8" i="51"/>
  <c r="J5" i="51"/>
  <c r="E4" i="51"/>
  <c r="E9" i="52"/>
  <c r="E6" i="51"/>
  <c r="I4" i="51"/>
  <c r="I10" i="52"/>
  <c r="G11" i="52"/>
  <c r="G8" i="51"/>
  <c r="C11" i="52"/>
  <c r="C8" i="51"/>
  <c r="F4" i="51"/>
  <c r="F9" i="52"/>
  <c r="F6" i="51"/>
  <c r="K6" i="50"/>
  <c r="C6" i="50"/>
  <c r="BM11" i="52"/>
  <c r="CT11" i="52"/>
  <c r="AZ11" i="52"/>
  <c r="CF11" i="52"/>
  <c r="AR11" i="52"/>
  <c r="AN11" i="52"/>
  <c r="BD10" i="52"/>
  <c r="CQ11" i="52"/>
  <c r="S11" i="52"/>
  <c r="BL8" i="52"/>
  <c r="BL10" i="52"/>
  <c r="BL9" i="52"/>
  <c r="R11" i="52"/>
  <c r="T8" i="52"/>
  <c r="O10" i="52"/>
  <c r="BV9" i="52"/>
  <c r="BQ8" i="52"/>
  <c r="O11" i="52"/>
  <c r="AX11" i="52"/>
  <c r="T11" i="52"/>
  <c r="Z11" i="52"/>
  <c r="AI7" i="52"/>
  <c r="AF9" i="52"/>
  <c r="K4" i="51"/>
  <c r="K8" i="52"/>
  <c r="AQ11" i="52"/>
  <c r="AF8" i="52"/>
  <c r="AA9" i="52"/>
  <c r="AV10" i="52"/>
  <c r="BM9" i="52"/>
  <c r="AE10" i="52"/>
  <c r="X11" i="52"/>
  <c r="AF11" i="52"/>
  <c r="CW11" i="52"/>
  <c r="W11" i="52"/>
  <c r="V11" i="52"/>
  <c r="AH11" i="52"/>
  <c r="BI7" i="52"/>
  <c r="BG10" i="52"/>
  <c r="AA8" i="52"/>
  <c r="CG9" i="52"/>
  <c r="AY11" i="52"/>
  <c r="CD9" i="52"/>
  <c r="BG8" i="52"/>
  <c r="CG10" i="52"/>
  <c r="I9" i="52"/>
  <c r="I6" i="51"/>
  <c r="CR7" i="52"/>
  <c r="AM11" i="52"/>
  <c r="BF11" i="52"/>
  <c r="AD11" i="52"/>
  <c r="BN9" i="52"/>
  <c r="BN10" i="52"/>
  <c r="BV8" i="52"/>
  <c r="E10" i="52"/>
  <c r="E7" i="51"/>
  <c r="D16" i="50"/>
  <c r="K16" i="50"/>
  <c r="F16" i="50"/>
  <c r="C16" i="50"/>
  <c r="J16" i="50"/>
  <c r="H16" i="50"/>
  <c r="I16" i="50"/>
  <c r="G16" i="50"/>
  <c r="E16" i="50"/>
  <c r="L16" i="50"/>
  <c r="D6" i="50"/>
  <c r="J6" i="50"/>
  <c r="E6" i="50"/>
  <c r="H6" i="50"/>
  <c r="L6" i="50"/>
  <c r="I6" i="50"/>
  <c r="F6" i="50"/>
  <c r="CH11" i="52"/>
  <c r="CB11" i="52"/>
  <c r="D5" i="51"/>
  <c r="BX11" i="52"/>
  <c r="BE11" i="52"/>
  <c r="BT11" i="52"/>
  <c r="BY11" i="52"/>
  <c r="L5" i="51"/>
  <c r="CN11" i="52"/>
  <c r="BP11" i="52"/>
  <c r="Y11" i="52"/>
  <c r="BC11" i="52"/>
  <c r="BJ11" i="52"/>
  <c r="AE11" i="52"/>
  <c r="AS11" i="52"/>
  <c r="CV11" i="52"/>
  <c r="M11" i="52"/>
  <c r="CS11" i="52"/>
  <c r="BH11" i="52"/>
  <c r="BU11" i="52"/>
  <c r="AG11" i="52"/>
  <c r="AO11" i="52"/>
  <c r="BB11" i="52"/>
  <c r="BD11" i="52"/>
  <c r="CC11" i="52"/>
  <c r="I8" i="52"/>
  <c r="I11" i="52"/>
  <c r="I8" i="51"/>
  <c r="E8" i="52"/>
  <c r="E11" i="52"/>
  <c r="E8" i="51"/>
  <c r="F10" i="52"/>
  <c r="F7" i="51"/>
  <c r="F8" i="52"/>
  <c r="CD11" i="52"/>
  <c r="AA11" i="52"/>
  <c r="AJ9" i="52"/>
  <c r="AJ10" i="52"/>
  <c r="AJ8" i="52"/>
  <c r="I7" i="51"/>
  <c r="CP10" i="52"/>
  <c r="CP9" i="52"/>
  <c r="CP8" i="52"/>
  <c r="BV11" i="52"/>
  <c r="BQ11" i="52"/>
  <c r="BN11" i="52"/>
  <c r="AW9" i="52"/>
  <c r="AW10" i="52"/>
  <c r="AW8" i="52"/>
  <c r="CG11" i="52"/>
  <c r="K9" i="52"/>
  <c r="K10" i="52"/>
  <c r="K7" i="51"/>
  <c r="AV11" i="52"/>
  <c r="BG11" i="52"/>
  <c r="AP10" i="52"/>
  <c r="AP8" i="52"/>
  <c r="AP9" i="52"/>
  <c r="BL11" i="52"/>
  <c r="AB9" i="52"/>
  <c r="AB8" i="52"/>
  <c r="AB10" i="52"/>
  <c r="BA10" i="52"/>
  <c r="BA8" i="52"/>
  <c r="BA9" i="52"/>
  <c r="CA8" i="52"/>
  <c r="CA9" i="52"/>
  <c r="CA10" i="52"/>
  <c r="CI10" i="52"/>
  <c r="CI9" i="52"/>
  <c r="CI8" i="52"/>
  <c r="K6" i="51"/>
  <c r="K11" i="52"/>
  <c r="K8" i="51"/>
  <c r="E5" i="51"/>
  <c r="I5" i="51"/>
  <c r="F11" i="52"/>
  <c r="F8" i="51"/>
  <c r="F5" i="51"/>
  <c r="CP11" i="52"/>
  <c r="AB11" i="52"/>
  <c r="CR10" i="52"/>
  <c r="CR8" i="52"/>
  <c r="CR9" i="52"/>
  <c r="K5" i="51"/>
  <c r="AW11" i="52"/>
  <c r="BI8" i="52"/>
  <c r="BI10" i="52"/>
  <c r="BI9" i="52"/>
  <c r="BA11" i="52"/>
  <c r="AP11" i="52"/>
  <c r="CA11" i="52"/>
  <c r="AI8" i="52"/>
  <c r="AI10" i="52"/>
  <c r="AI9" i="52"/>
  <c r="AJ11" i="52"/>
  <c r="CI11" i="52"/>
  <c r="CR11" i="52"/>
  <c r="AI11" i="52"/>
  <c r="BI11" i="52"/>
</calcChain>
</file>

<file path=xl/sharedStrings.xml><?xml version="1.0" encoding="utf-8"?>
<sst xmlns="http://schemas.openxmlformats.org/spreadsheetml/2006/main" count="289" uniqueCount="267">
  <si>
    <t>The assessment phase of the PLANETS SSbD workflow is divided in three tiers. The first one, named "Simplified", aims to capture uncertain and unknown information regarding the chemical/material-related innovation. It is mostly guided by the goal of innovation, and identification of hot-spots. The tool offered in this excel table is the PLANETS simplified tier of assessment. It is applicable for several alternatives considered (or group of alternatives) with scare knowledge and few data available. All the dimensions (hazard, exposure, environment, economic and social) are assessed at once by someone from the CS (with or without the support of an SSbD expert). The foreseen duration of this qualitative assessment is few hours.</t>
  </si>
  <si>
    <t>This excel tool is structured with four tabs: "1. Identity &amp; feedback", "2.Questionnaire", "3. Results-Heat map", "4.Results-Score".
Before the assessment, make sure to provide your details in the "1.Identity" tab. 
The Questionnaire tab aims to collect the answer to the 36 single-option questions, organized by dimension. These questions were designed by the PLANETS tier1 working group based on a previous work carried out by CEA and published in a CWA [1] , enhanced during the proposal stage with Pizzo et al. [2] The user is required to select answers for all questions and for each alternative (or group of alternatives) being considered. An "unknown" answer option is available for each question. By default, the tool is set up for 10 alternatives or groups of alternatives. For the hazard and exposure dimensions, the questionnaire must be filled out for the reference case as well. This is not required for the other dimensions. Cells shaded in grey should not be filled in. Points of attention will appear when answering certain questions. They are also reported in the Score tab.
The Results tabs (Heat Map, Score) aim to provide the results based on the questionnaire answers. They are automatically populated based on the responses provided in the questionnaire. The Score tab should be slightly completed by the SSbD expert in charge of the assessment. Once the assessment is over, please fill in your feedback in the tab "1.Feedback". </t>
  </si>
  <si>
    <r>
      <rPr>
        <u/>
        <sz val="11"/>
        <color theme="1"/>
        <rFont val="Calibri"/>
        <family val="2"/>
        <scheme val="minor"/>
      </rPr>
      <t>Information for the SSbD Expert in Charge of the Assessment:</t>
    </r>
    <r>
      <rPr>
        <sz val="11"/>
        <color theme="1"/>
        <rFont val="Calibri"/>
        <family val="2"/>
        <scheme val="minor"/>
      </rPr>
      <t xml:space="preserve">
The Heat Map tab is automatically populated based on answers from the questionnaire. Each question is summarized with a topic. The assigned colors are as follows:
             red: SSbD negative impact
            green: SSbD positive impact
            yellow: No SSbD impact
            grey: Information is not available ("unknown" answers).
The Score tab is determined based on the decision tree below. Five possible scores are envisioned:
             C--: Strong negative
             C-: Negative
             B: Neutral
             A+: Positive
             A++: Strong positive
The SSbD expert is responsible for using this information to complete the conclusion in the corresponding cell in case of unknown answers. The question corresponding to each score is listed in Column A. In case of an unknown answer, an uncertainty or variability range will be assigned, with the lower end of the range being determined by the first unknown answer. The upper end of the range will correspond to the final score. For example, if the presence of any substance relevant for upcoming regulations is unknown, the user will select "unknown" and continue answering subsequent questions. If the user ultimately ends up with a score of A+, the final assigned score will be "C- to A+", indicating a range rather than a specific score.
 The questionnaire analysis tab is hidden and serves for calculation purposes. The password to unlock it is "PLANETS".
Should you need any support, please contact josephine.steck@cea.fr and neeraj.shandilya@tno.nl</t>
    </r>
  </si>
  <si>
    <t xml:space="preserve">[1]J. S. Jesus López de Ipiña, « Sustainable nanomanufacturing framework CWA 7935 », 2022, CEN, CENELEC._x000D_
[2]	Lisa Pizzol a, Arianna Livieri a,b, Beatrice Salieri c, Lucian Farcal d, Lya G. Soeteman-Hern´andez e, Hubert Rauscher d, Alex Zabeo a, Magda Blosi f, Anna Luisa Costa f, Willie Peijnenburg e,g, Stella Stoycheva h,l, Neil Hunt h, Maria Jos´e L´opez-Tendero i, C´astor Salgado j, Julian J. Reinosa j, et Jose F. Fern´andez k, Danail Hristozov l,*, « Screening level approach to support companies in making SSbD decisions at early stages of innovation », 2023._x000D_
</t>
  </si>
  <si>
    <t>Name</t>
  </si>
  <si>
    <t>Orrganisation</t>
  </si>
  <si>
    <t>Email</t>
  </si>
  <si>
    <t>Expertise</t>
  </si>
  <si>
    <t>Please answer the following questions after finishing your assessment</t>
  </si>
  <si>
    <t>How much time (in h) was needed to finish the assessment for one alternative?</t>
  </si>
  <si>
    <t>With your expertise, could you perform the assessment?</t>
  </si>
  <si>
    <t>How much easy or difficult was it for you to perform the assessment?</t>
  </si>
  <si>
    <t>Did you find the questions comprehensible and clear enough to answer? If not, provide more details.</t>
  </si>
  <si>
    <t>Did you find the provided info for some questions to be useful? If not, why?</t>
  </si>
  <si>
    <t>Did you need more info for certain questions? If yes, which questions?</t>
  </si>
  <si>
    <t>Did you find the result of your assessment useful for your situation? If not, provide more details .</t>
  </si>
  <si>
    <t>Did you miss any question(s) on some critical aspect(s) of SSbD assessment?</t>
  </si>
  <si>
    <t>If this excel tool is developed in an online tool, do you have any suggestions on which finctionalities you would like to have or see in the online tool? (e.g. intuitive navigation, different ways to show result..)</t>
  </si>
  <si>
    <t>Dimension</t>
  </si>
  <si>
    <t>Reference</t>
  </si>
  <si>
    <t>Alternative 1</t>
  </si>
  <si>
    <t>Alternative 2</t>
  </si>
  <si>
    <t>Alternative 3</t>
  </si>
  <si>
    <t>Alternative 4</t>
  </si>
  <si>
    <t>Alternative 5</t>
  </si>
  <si>
    <t>Alternative 6</t>
  </si>
  <si>
    <t>Alternative 7</t>
  </si>
  <si>
    <t>Alternative 8</t>
  </si>
  <si>
    <t>Alternative 9</t>
  </si>
  <si>
    <t>Alternative 10</t>
  </si>
  <si>
    <r>
      <t xml:space="preserve">Details / free comments
</t>
    </r>
    <r>
      <rPr>
        <i/>
        <sz val="11"/>
        <color theme="3"/>
        <rFont val="Calibri"/>
        <family val="2"/>
        <scheme val="minor"/>
      </rPr>
      <t>Please specify the alternatives considered</t>
    </r>
  </si>
  <si>
    <t>1: Hazard</t>
  </si>
  <si>
    <t>1.1</t>
  </si>
  <si>
    <t>Is the human and/or environmental release of hazardous substances (Substances of very high concern, Equivalent level of concern, Substances of concern, or hazard band C, D, or E) likely at any stage of the product's life cycle?</t>
  </si>
  <si>
    <t>No</t>
  </si>
  <si>
    <t>1.2</t>
  </si>
  <si>
    <t>Is it likely that the CLP limit for hazardous substances will be exceeded in the final application, with a concentration greater than 0.1% w/w?</t>
  </si>
  <si>
    <t>Unknown</t>
  </si>
  <si>
    <t>1.3</t>
  </si>
  <si>
    <t xml:space="preserve">Are substances which are relevant for upcoming regulations and/or industry/customer specific requirements likely to be present? e.g. SoCs present in ESPR relevant products, substances on Restriction Road Map (https://ec.europa.eu/docsroom/documents/49734)  or on the chemicals convention list.
</t>
  </si>
  <si>
    <t>Yes</t>
  </si>
  <si>
    <t>2: Release and exposure</t>
  </si>
  <si>
    <t>2.1</t>
  </si>
  <si>
    <t>Do you identify the potential use/applicability of the final material/product?</t>
  </si>
  <si>
    <t>2.2</t>
  </si>
  <si>
    <t>At any life cycle stage, is your material or product in powder form and/or is it possible that dust or aerosols are released?</t>
  </si>
  <si>
    <t>2.2a</t>
  </si>
  <si>
    <t xml:space="preserve">If yes, does your material contain rigid, persistent fibres (length &gt; 5 µm and diameter &lt; 3 µm)? </t>
  </si>
  <si>
    <t>2.3</t>
  </si>
  <si>
    <t xml:space="preserve">Is your material, product  multi-component? </t>
  </si>
  <si>
    <t>2.4</t>
  </si>
  <si>
    <t>At any life cycle stage, is your material or product in a liquid/vapour (with vapour pressure &gt; 1 Pa) and/or is it possible that vapours are released?</t>
  </si>
  <si>
    <t>2.5</t>
  </si>
  <si>
    <t xml:space="preserve">Is there a possibility of substantial material breakdown during production, use and/or end of life? </t>
  </si>
  <si>
    <t>2.6</t>
  </si>
  <si>
    <t>Is there a possibility of (in)direct contact with worker and/or consumer skin?</t>
  </si>
  <si>
    <t>2.7</t>
  </si>
  <si>
    <t>Are there any exposure prevention measure(s) applied at the workplace?</t>
  </si>
  <si>
    <t>2.8</t>
  </si>
  <si>
    <t>Is there a possibility of oral consumer exposure?</t>
  </si>
  <si>
    <t>3: Environmental  impact</t>
  </si>
  <si>
    <t>3.1</t>
  </si>
  <si>
    <t>Are non-sustainable renewable raw materials or conflicting minerals or critical raw materials used during production?</t>
  </si>
  <si>
    <t>3.2</t>
  </si>
  <si>
    <t>What is the impact of the new material or product compared to the conventional material or product on the following sustainable development category: Climate change mitigation &amp; energy conservation?* (Click on this cell for more information)</t>
  </si>
  <si>
    <t>3.3</t>
  </si>
  <si>
    <t>What is the impact of the new material or product compared to the conventional material or product on the following sustainable development category: Circular economy?* (Click on this cell for more information)</t>
  </si>
  <si>
    <t>3.4</t>
  </si>
  <si>
    <t>What is the impact of the new material or product compared to the conventional material or producton on the following sustainable development category: Resource efficiency?* (Click on this cell for more information)</t>
  </si>
  <si>
    <t>3.5</t>
  </si>
  <si>
    <t>What is the impact of the new material or product compared to the conventional material or producton on the following sustainable development category: Pollution reduction?* (Click on this cell for more information)</t>
  </si>
  <si>
    <t>3.6</t>
  </si>
  <si>
    <r>
      <t>What is the impact of the new material or product compared to the conventional material or producton on the following sustainable development category: Water protection?*</t>
    </r>
    <r>
      <rPr>
        <sz val="11"/>
        <color rgb="FF0070C0"/>
        <rFont val="Calibri"/>
        <family val="2"/>
        <scheme val="minor"/>
      </rPr>
      <t xml:space="preserve"> (Click on this cell for more information)</t>
    </r>
  </si>
  <si>
    <t>3.7</t>
  </si>
  <si>
    <r>
      <t xml:space="preserve">What is the impact of the new material or product compared to the conventional material or product on the following sustainable development category: Biodiversity protection?* </t>
    </r>
    <r>
      <rPr>
        <sz val="11"/>
        <color rgb="FF0070C0"/>
        <rFont val="Calibri"/>
        <family val="2"/>
        <scheme val="minor"/>
      </rPr>
      <t>(Click on this cell for more information)</t>
    </r>
  </si>
  <si>
    <t>3.8</t>
  </si>
  <si>
    <r>
      <t>What is the impact of the new material or product compared to the conventional material or product on the following sustainable development category: Health safety?*</t>
    </r>
    <r>
      <rPr>
        <sz val="11"/>
        <color rgb="FF0070C0"/>
        <rFont val="Calibri"/>
        <family val="2"/>
        <scheme val="minor"/>
      </rPr>
      <t xml:space="preserve"> (Click on this cell for more information)</t>
    </r>
  </si>
  <si>
    <t>4: Economic performance</t>
  </si>
  <si>
    <t>4.1</t>
  </si>
  <si>
    <r>
      <t xml:space="preserve">Is the marketability of the new material or product better or equal to the benchmark due to, for instance, improved or new functionality or a clear image advantage? </t>
    </r>
    <r>
      <rPr>
        <sz val="11"/>
        <color rgb="FF0070C0"/>
        <rFont val="Calibri"/>
        <family val="2"/>
        <scheme val="minor"/>
      </rPr>
      <t>(Click on this cell for more information)</t>
    </r>
  </si>
  <si>
    <t>4.2</t>
  </si>
  <si>
    <t>Is the foreseen production tonnage of the new material or product ≥ 1 tonne per year? Calendar year is from 1 Jan to 31 Dec.</t>
  </si>
  <si>
    <t>4.3</t>
  </si>
  <si>
    <t xml:space="preserve">Is the foreseen market potential of the new material or product ≥ 1M€ in Europe? </t>
  </si>
  <si>
    <t>4.4</t>
  </si>
  <si>
    <t>Is the (expected) purchase price per unit of the new material or product lower or equal to the benchmark?</t>
  </si>
  <si>
    <t>4.5</t>
  </si>
  <si>
    <t xml:space="preserve">Are the capital expenditures and operational costs (e.g. maintenance, energy use) during the production and/or use phase of the new product or application lower or equal to the benchmark? </t>
  </si>
  <si>
    <t>4.6</t>
  </si>
  <si>
    <t>What is the aggregated probability of success to manufacture of the new product on a commercial scale?</t>
  </si>
  <si>
    <t>&lt;10%</t>
  </si>
  <si>
    <t>10% to 50%</t>
  </si>
  <si>
    <t>&gt;50%</t>
  </si>
  <si>
    <t>5: Social</t>
  </si>
  <si>
    <t>5.1</t>
  </si>
  <si>
    <r>
      <t xml:space="preserve">Compared to the benchmark, does the new material or product development lead to the </t>
    </r>
    <r>
      <rPr>
        <b/>
        <sz val="11"/>
        <rFont val="Calibri"/>
        <family val="2"/>
        <scheme val="minor"/>
      </rPr>
      <t>deterioration</t>
    </r>
    <r>
      <rPr>
        <sz val="11"/>
        <rFont val="Calibri"/>
        <family val="2"/>
        <scheme val="minor"/>
      </rPr>
      <t xml:space="preserve"> of basic rights &amp; needs of the workers, consumers, including children, and on the local community? </t>
    </r>
    <r>
      <rPr>
        <sz val="11"/>
        <color rgb="FF0070C0"/>
        <rFont val="Calibri"/>
        <family val="2"/>
        <scheme val="minor"/>
      </rPr>
      <t>(Click on this cell for more information)</t>
    </r>
    <r>
      <rPr>
        <sz val="11"/>
        <rFont val="Calibri"/>
        <family val="2"/>
        <scheme val="minor"/>
      </rPr>
      <t xml:space="preserve"> </t>
    </r>
  </si>
  <si>
    <t>5.2</t>
  </si>
  <si>
    <t>Compared to the benchmark, does the new material or product development lead to an improvement in creating new jobs, development of new skills, knowledge and employability, society's economic/technologic/sustainable development?</t>
  </si>
  <si>
    <t>5.3</t>
  </si>
  <si>
    <t>Compared to the benchmark, does the new material or product development allow for fair competition, good supplier relationships and respect of intellectual property rights? </t>
  </si>
  <si>
    <t>5.4</t>
  </si>
  <si>
    <r>
      <t xml:space="preserve">What is the impact on the following sustainable development category: zero hunger?* </t>
    </r>
    <r>
      <rPr>
        <sz val="11"/>
        <color rgb="FF0070C0"/>
        <rFont val="Calibri"/>
        <family val="2"/>
        <scheme val="minor"/>
      </rPr>
      <t>(Click on this cell for more information)</t>
    </r>
  </si>
  <si>
    <t>*</t>
  </si>
  <si>
    <t>A positive impact means a desired improvement in a sustainable development category compared to the conventional material or product
(e.g. less greenhouse gas emission during the life cycle of the product or material leading to improved climate change mitigation)
A negative impact means an undesirable worsening in a developmental category compared to the conventional material or product
(e.g. more water cosumed leading to less water protection) </t>
  </si>
  <si>
    <t>HEAT MAP - DO NOT MODIFY</t>
  </si>
  <si>
    <t>Topic</t>
  </si>
  <si>
    <t>Reference score</t>
  </si>
  <si>
    <t>Release of hazardous susbtances</t>
  </si>
  <si>
    <t>CLP limit exceeded</t>
  </si>
  <si>
    <t>Upcoming regulation relevant substances</t>
  </si>
  <si>
    <t>HAZARD</t>
  </si>
  <si>
    <t xml:space="preserve">Applicability </t>
  </si>
  <si>
    <t>Dust or aerosol generation</t>
  </si>
  <si>
    <t>Persistent fibers</t>
  </si>
  <si>
    <t>Multi-component</t>
  </si>
  <si>
    <t>Vapour release</t>
  </si>
  <si>
    <t>Substantial materail breakdown</t>
  </si>
  <si>
    <t>Skin (in)direct contact</t>
  </si>
  <si>
    <t>Workplace exposure measures</t>
  </si>
  <si>
    <t>Oral consumer exposure</t>
  </si>
  <si>
    <t>EXPOSURE and RELEASE</t>
  </si>
  <si>
    <t>Non-sustainable renewable or critical raw materials or conflicting minerals</t>
  </si>
  <si>
    <t>Climate change &amp; energy</t>
  </si>
  <si>
    <t>Circular economy</t>
  </si>
  <si>
    <t>Resource efficiency</t>
  </si>
  <si>
    <t>Pollution reduction</t>
  </si>
  <si>
    <t>Water protection</t>
  </si>
  <si>
    <t>Biodiversity</t>
  </si>
  <si>
    <t>Health safety</t>
  </si>
  <si>
    <t>ENVIRONMENT</t>
  </si>
  <si>
    <t>Marketability</t>
  </si>
  <si>
    <t>Production tonnage</t>
  </si>
  <si>
    <t>Financial market potential</t>
  </si>
  <si>
    <t>Expected purchase price</t>
  </si>
  <si>
    <t>Capital expenditures and operational costs</t>
  </si>
  <si>
    <t>Probability of sucess</t>
  </si>
  <si>
    <t>ECONOMY</t>
  </si>
  <si>
    <t>Human basic rights and needs</t>
  </si>
  <si>
    <t>New jobs, knowledge and skills</t>
  </si>
  <si>
    <t>Fair competetition and IP rights</t>
  </si>
  <si>
    <t>Zero hunger</t>
  </si>
  <si>
    <t>SOCIAL</t>
  </si>
  <si>
    <t>SCORE - DO NOT MODIFY</t>
  </si>
  <si>
    <t>Corresponding questions</t>
  </si>
  <si>
    <t>SCORE</t>
  </si>
  <si>
    <t>3.1 and 1.2</t>
  </si>
  <si>
    <t>C--</t>
  </si>
  <si>
    <t>1.3 and 5.1</t>
  </si>
  <si>
    <t>C-</t>
  </si>
  <si>
    <t>3.2 to 3.8 and 5.4</t>
  </si>
  <si>
    <t>B</t>
  </si>
  <si>
    <t xml:space="preserve">5.2 and 5.3 </t>
  </si>
  <si>
    <t>A+</t>
  </si>
  <si>
    <t>A++</t>
  </si>
  <si>
    <t>Conclusion</t>
  </si>
  <si>
    <t>SSbD expert comments:</t>
  </si>
  <si>
    <t>Points of attention!!</t>
  </si>
  <si>
    <t>alternative 1</t>
  </si>
  <si>
    <t>alternative 2</t>
  </si>
  <si>
    <t>alternative 3</t>
  </si>
  <si>
    <t>alternative 4</t>
  </si>
  <si>
    <t>alternative 5</t>
  </si>
  <si>
    <t>alternative 6</t>
  </si>
  <si>
    <t>alternative 7</t>
  </si>
  <si>
    <t>alternative 8</t>
  </si>
  <si>
    <t>alternative 9</t>
  </si>
  <si>
    <t>alternative 10</t>
  </si>
  <si>
    <t>alternative 11</t>
  </si>
  <si>
    <t>alternative 12</t>
  </si>
  <si>
    <t>alternative 13</t>
  </si>
  <si>
    <t>alternative 14</t>
  </si>
  <si>
    <t>alternative 15</t>
  </si>
  <si>
    <t>alternative 16</t>
  </si>
  <si>
    <t>alternative 17</t>
  </si>
  <si>
    <t>alternative 18</t>
  </si>
  <si>
    <t>alternative 19</t>
  </si>
  <si>
    <t>alternative 20</t>
  </si>
  <si>
    <t>alternative 21</t>
  </si>
  <si>
    <t>alternative 22</t>
  </si>
  <si>
    <t>alternative 23</t>
  </si>
  <si>
    <t>alternative 24</t>
  </si>
  <si>
    <t>alternative 25</t>
  </si>
  <si>
    <t>alternative 26</t>
  </si>
  <si>
    <t>alternative 27</t>
  </si>
  <si>
    <t>alternative 28</t>
  </si>
  <si>
    <t>alternative 29</t>
  </si>
  <si>
    <t>alternative 30</t>
  </si>
  <si>
    <t>alternative 31</t>
  </si>
  <si>
    <t>alternative 32</t>
  </si>
  <si>
    <t>alternative 33</t>
  </si>
  <si>
    <t>alternative 34</t>
  </si>
  <si>
    <t>alternative 35</t>
  </si>
  <si>
    <t>alternative 36</t>
  </si>
  <si>
    <t>alternative 37</t>
  </si>
  <si>
    <t>alternative 38</t>
  </si>
  <si>
    <t>alternative 39</t>
  </si>
  <si>
    <t>alternative 40</t>
  </si>
  <si>
    <t>alternative 41</t>
  </si>
  <si>
    <t>alternative 42</t>
  </si>
  <si>
    <t>alternative 43</t>
  </si>
  <si>
    <t>alternative 44</t>
  </si>
  <si>
    <t>alternative 45</t>
  </si>
  <si>
    <t>alternative 46</t>
  </si>
  <si>
    <t>alternative 47</t>
  </si>
  <si>
    <t>alternative 48</t>
  </si>
  <si>
    <t>alternative 49</t>
  </si>
  <si>
    <t>alternative 50</t>
  </si>
  <si>
    <t>alternative 51</t>
  </si>
  <si>
    <t>alternative 52</t>
  </si>
  <si>
    <t>alternative 53</t>
  </si>
  <si>
    <t>alternative 54</t>
  </si>
  <si>
    <t>alternative 55</t>
  </si>
  <si>
    <t>alternative 56</t>
  </si>
  <si>
    <t>alternative 57</t>
  </si>
  <si>
    <t>alternative 58</t>
  </si>
  <si>
    <t>alternative 59</t>
  </si>
  <si>
    <t>alternative 60</t>
  </si>
  <si>
    <t>alternative 61</t>
  </si>
  <si>
    <t>alternative 62</t>
  </si>
  <si>
    <t>alternative 63</t>
  </si>
  <si>
    <t>alternative 64</t>
  </si>
  <si>
    <t>alternative 65</t>
  </si>
  <si>
    <t>alternative 66</t>
  </si>
  <si>
    <t>alternative 67</t>
  </si>
  <si>
    <t>alternative 68</t>
  </si>
  <si>
    <t>alternative 69</t>
  </si>
  <si>
    <t>alternative 70</t>
  </si>
  <si>
    <t>alternative 71</t>
  </si>
  <si>
    <t>alternative 72</t>
  </si>
  <si>
    <t>alternative 73</t>
  </si>
  <si>
    <t>alternative 74</t>
  </si>
  <si>
    <t>alternative 75</t>
  </si>
  <si>
    <t>alternative 76</t>
  </si>
  <si>
    <t>alternative 77</t>
  </si>
  <si>
    <t>alternative 78</t>
  </si>
  <si>
    <t>alternative 79</t>
  </si>
  <si>
    <t>alternative 80</t>
  </si>
  <si>
    <t>alternative 81</t>
  </si>
  <si>
    <t>alternative 82</t>
  </si>
  <si>
    <t>alternative 83</t>
  </si>
  <si>
    <t>alternative 84</t>
  </si>
  <si>
    <t>alternative 85</t>
  </si>
  <si>
    <t>alternative 86</t>
  </si>
  <si>
    <t>alternative 87</t>
  </si>
  <si>
    <t>alternative 88</t>
  </si>
  <si>
    <t>alternative 89</t>
  </si>
  <si>
    <t>alternative 90</t>
  </si>
  <si>
    <t>alternative 91</t>
  </si>
  <si>
    <t>alternative 92</t>
  </si>
  <si>
    <t>alternative 93</t>
  </si>
  <si>
    <t>alternative 94</t>
  </si>
  <si>
    <t>alternative 95</t>
  </si>
  <si>
    <t>alternative 96</t>
  </si>
  <si>
    <t>alternative 97</t>
  </si>
  <si>
    <t>alternative 98</t>
  </si>
  <si>
    <t>alternative 99</t>
  </si>
  <si>
    <t>alternative 100</t>
  </si>
  <si>
    <r>
      <t xml:space="preserve">Number of </t>
    </r>
    <r>
      <rPr>
        <b/>
        <sz val="11"/>
        <rFont val="Calibri"/>
        <family val="2"/>
        <scheme val="minor"/>
      </rPr>
      <t>negative</t>
    </r>
    <r>
      <rPr>
        <sz val="11"/>
        <rFont val="Calibri"/>
        <family val="2"/>
        <scheme val="minor"/>
      </rPr>
      <t xml:space="preserve"> in the sustainability categories</t>
    </r>
  </si>
  <si>
    <r>
      <t xml:space="preserve">Number of </t>
    </r>
    <r>
      <rPr>
        <b/>
        <sz val="11"/>
        <rFont val="Calibri"/>
        <family val="2"/>
        <scheme val="minor"/>
      </rPr>
      <t>positive</t>
    </r>
    <r>
      <rPr>
        <sz val="11"/>
        <rFont val="Calibri"/>
        <family val="2"/>
        <scheme val="minor"/>
      </rPr>
      <t xml:space="preserve"> in the sustainability categories</t>
    </r>
  </si>
  <si>
    <r>
      <t xml:space="preserve">Number of </t>
    </r>
    <r>
      <rPr>
        <b/>
        <sz val="11"/>
        <rFont val="Calibri"/>
        <family val="2"/>
        <scheme val="minor"/>
      </rPr>
      <t>equal</t>
    </r>
    <r>
      <rPr>
        <sz val="11"/>
        <rFont val="Calibri"/>
        <family val="2"/>
        <scheme val="minor"/>
      </rPr>
      <t xml:space="preserve"> in the sustainability categories</t>
    </r>
  </si>
  <si>
    <r>
      <t xml:space="preserve">Number of </t>
    </r>
    <r>
      <rPr>
        <b/>
        <sz val="11"/>
        <rFont val="Calibri"/>
        <family val="2"/>
        <scheme val="minor"/>
      </rPr>
      <t>unknow</t>
    </r>
    <r>
      <rPr>
        <sz val="11"/>
        <rFont val="Calibri"/>
        <family val="2"/>
        <scheme val="minor"/>
      </rPr>
      <t xml:space="preserve"> in the sustainability categories</t>
    </r>
  </si>
  <si>
    <t>3. Results-Score Strong negative (C--)</t>
  </si>
  <si>
    <t>3. Results-Score Negative (C-)</t>
  </si>
  <si>
    <t>3. Results-Score Neutral (B)</t>
  </si>
  <si>
    <t>3. Results-Score Positive (A+)</t>
  </si>
  <si>
    <t>3. Results-Score Strong positive (A++)</t>
  </si>
  <si>
    <t>3. Results-Score Overall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</si>
</sst>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b/>
      <sz val="11"/>
      <color theme="1"/>
      <name val="Calibri"/>
      <family val="2"/>
      <scheme val="minor"/>
    </font>
    <font>
      <sz val="11"/>
      <color rgb="FFFF0000"/>
      <name val="Calibri"/>
      <family val="2"/>
      <scheme val="minor"/>
    </font>
    <font>
      <b/>
      <sz val="14"/>
      <color theme="3"/>
      <name val="Calibri"/>
      <family val="2"/>
      <scheme val="minor"/>
    </font>
    <font>
      <sz val="11"/>
      <name val="Calibri"/>
      <family val="2"/>
      <scheme val="minor"/>
    </font>
    <font>
      <b/>
      <sz val="11"/>
      <name val="Calibri"/>
      <family val="2"/>
      <scheme val="minor"/>
    </font>
    <font>
      <b/>
      <sz val="14"/>
      <name val="Calibri"/>
      <family val="2"/>
      <scheme val="minor"/>
    </font>
    <font>
      <b/>
      <sz val="22"/>
      <color theme="0"/>
      <name val="Calibri"/>
      <family val="2"/>
      <scheme val="minor"/>
    </font>
    <font>
      <b/>
      <sz val="11"/>
      <color theme="3"/>
      <name val="Calibri"/>
      <family val="2"/>
      <scheme val="minor"/>
    </font>
    <font>
      <sz val="11"/>
      <color theme="0"/>
      <name val="Calibri"/>
      <family val="2"/>
      <scheme val="minor"/>
    </font>
    <font>
      <b/>
      <sz val="11"/>
      <color rgb="FFFF0000"/>
      <name val="Calibri"/>
      <family val="2"/>
      <scheme val="minor"/>
    </font>
    <font>
      <i/>
      <sz val="11"/>
      <color theme="3"/>
      <name val="Calibri"/>
      <family val="2"/>
      <scheme val="minor"/>
    </font>
    <font>
      <sz val="8"/>
      <name val="Calibri"/>
      <family val="2"/>
      <scheme val="minor"/>
    </font>
    <font>
      <i/>
      <sz val="11"/>
      <name val="Calibri"/>
      <family val="2"/>
      <scheme val="minor"/>
    </font>
    <font>
      <i/>
      <sz val="11"/>
      <color theme="1"/>
      <name val="Calibri"/>
      <family val="2"/>
      <scheme val="minor"/>
    </font>
    <font>
      <sz val="11"/>
      <color rgb="FF0070C0"/>
      <name val="Calibri"/>
      <family val="2"/>
      <scheme val="minor"/>
    </font>
    <font>
      <sz val="12"/>
      <color rgb="FFFF0000"/>
      <name val="Calibri"/>
      <family val="2"/>
      <scheme val="minor"/>
    </font>
    <font>
      <u/>
      <sz val="11"/>
      <color theme="10"/>
      <name val="Calibri"/>
      <family val="2"/>
      <scheme val="minor"/>
    </font>
    <font>
      <u/>
      <sz val="11"/>
      <color rgb="FF0070C0"/>
      <name val="Calibri"/>
      <family val="2"/>
      <scheme val="minor"/>
    </font>
    <font>
      <u/>
      <sz val="11"/>
      <color theme="1"/>
      <name val="Calibri"/>
      <family val="2"/>
      <scheme val="minor"/>
    </font>
    <font>
      <sz val="11"/>
      <color rgb="FFC00000"/>
      <name val="Calibri"/>
      <family val="2"/>
      <scheme val="minor"/>
    </font>
    <font>
      <b/>
      <sz val="12"/>
      <color rgb="FFC00000"/>
      <name val="Calibri"/>
      <family val="2"/>
      <scheme val="minor"/>
    </font>
    <font>
      <b/>
      <sz val="11"/>
      <color rgb="FFC00000"/>
      <name val="Calibri"/>
      <family val="2"/>
      <scheme val="minor"/>
    </font>
    <font>
      <sz val="12"/>
      <color rgb="FFC00000"/>
      <name val="Calibri"/>
      <family val="2"/>
      <scheme val="minor"/>
    </font>
    <font>
      <sz val="16"/>
      <color theme="1"/>
      <name val="Calibri"/>
      <family val="2"/>
      <scheme val="minor"/>
    </font>
    <font>
      <b/>
      <sz val="16"/>
      <color theme="3"/>
      <name val="Calibri"/>
      <family val="2"/>
      <scheme val="minor"/>
    </font>
    <font>
      <b/>
      <sz val="16"/>
      <color theme="1"/>
      <name val="Calibri"/>
      <family val="2"/>
      <scheme val="minor"/>
    </font>
  </fonts>
  <fills count="11">
    <fill>
      <patternFill patternType="none"/>
    </fill>
    <fill>
      <patternFill patternType="gray125"/>
    </fill>
    <fill>
      <patternFill patternType="solid">
        <fgColor theme="2"/>
        <bgColor indexed="64"/>
      </patternFill>
    </fill>
    <fill>
      <patternFill patternType="solid">
        <fgColor theme="8" tint="0.79998168889431442"/>
        <bgColor indexed="64"/>
      </patternFill>
    </fill>
    <fill>
      <patternFill patternType="solid">
        <fgColor theme="4"/>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theme="9" tint="0.79998168889431442"/>
        <bgColor indexed="64"/>
      </patternFill>
    </fill>
  </fills>
  <borders count="16">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7" fillId="0" borderId="0" applyNumberFormat="0" applyFill="0" applyBorder="0" applyAlignment="0" applyProtection="0"/>
  </cellStyleXfs>
  <cellXfs count="104">
    <xf numFmtId="0" fontId="0" fillId="0" borderId="0" xfId="0"/>
    <xf numFmtId="0" fontId="0" fillId="0" borderId="0" xfId="0"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3" borderId="0" xfId="0" applyFill="1" applyAlignment="1">
      <alignment horizontal="left" vertical="center"/>
    </xf>
    <xf numFmtId="0" fontId="0" fillId="3" borderId="3" xfId="0" applyFill="1" applyBorder="1" applyAlignment="1">
      <alignment horizontal="left" vertical="center"/>
    </xf>
    <xf numFmtId="0" fontId="0" fillId="0" borderId="0" xfId="0" applyAlignment="1">
      <alignment horizontal="center" vertical="center"/>
    </xf>
    <xf numFmtId="0" fontId="1" fillId="0" borderId="5" xfId="0" applyFont="1" applyBorder="1" applyAlignment="1">
      <alignment horizontal="left" vertical="center"/>
    </xf>
    <xf numFmtId="0" fontId="3" fillId="0" borderId="0" xfId="0" applyFont="1" applyAlignment="1">
      <alignment horizontal="left" vertical="center"/>
    </xf>
    <xf numFmtId="0" fontId="0" fillId="0" borderId="2" xfId="0" applyBorder="1" applyAlignment="1">
      <alignment horizontal="left" vertical="center"/>
    </xf>
    <xf numFmtId="0" fontId="3" fillId="0" borderId="5"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5" fillId="0" borderId="5" xfId="0" applyFont="1" applyBorder="1" applyAlignment="1">
      <alignment horizontal="center" vertical="center"/>
    </xf>
    <xf numFmtId="0" fontId="6" fillId="0" borderId="5" xfId="0" applyFont="1" applyBorder="1" applyAlignment="1">
      <alignment horizontal="center" vertical="center"/>
    </xf>
    <xf numFmtId="0" fontId="4" fillId="0" borderId="5" xfId="0"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4" fillId="0" borderId="3" xfId="0" applyFont="1" applyBorder="1" applyAlignment="1">
      <alignment horizontal="center" vertical="center"/>
    </xf>
    <xf numFmtId="0" fontId="0" fillId="0" borderId="3" xfId="0" applyBorder="1" applyAlignment="1">
      <alignment horizontal="center" vertical="center"/>
    </xf>
    <xf numFmtId="0" fontId="5" fillId="0" borderId="4" xfId="0" applyFont="1" applyBorder="1" applyAlignment="1">
      <alignment horizontal="righ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2" borderId="3" xfId="0" applyFont="1" applyFill="1" applyBorder="1" applyAlignment="1">
      <alignment horizontal="center" vertical="center"/>
    </xf>
    <xf numFmtId="0" fontId="0" fillId="0" borderId="1" xfId="0" applyBorder="1" applyAlignment="1">
      <alignment horizontal="left" vertical="center" wrapText="1"/>
    </xf>
    <xf numFmtId="0" fontId="4" fillId="2" borderId="0" xfId="0" applyFont="1" applyFill="1" applyAlignment="1">
      <alignment horizontal="center" vertical="center"/>
    </xf>
    <xf numFmtId="0" fontId="3" fillId="0" borderId="4" xfId="0" applyFont="1" applyBorder="1" applyAlignment="1">
      <alignment horizontal="center" vertical="center"/>
    </xf>
    <xf numFmtId="0" fontId="4" fillId="0" borderId="0" xfId="0" applyFont="1" applyAlignment="1">
      <alignment horizontal="right" vertical="center" wrapText="1"/>
    </xf>
    <xf numFmtId="0" fontId="0" fillId="2" borderId="0" xfId="0" applyFill="1" applyAlignment="1">
      <alignment horizontal="left" vertical="center"/>
    </xf>
    <xf numFmtId="0" fontId="4" fillId="2" borderId="0" xfId="0" applyFont="1" applyFill="1" applyAlignment="1">
      <alignment horizontal="left" vertical="center" wrapText="1"/>
    </xf>
    <xf numFmtId="0" fontId="4" fillId="0" borderId="5" xfId="0" applyFont="1" applyBorder="1" applyAlignment="1">
      <alignment horizontal="left" vertical="center" wrapText="1"/>
    </xf>
    <xf numFmtId="0" fontId="0" fillId="2" borderId="5" xfId="0" applyFill="1" applyBorder="1" applyAlignment="1">
      <alignment horizontal="left" vertical="center"/>
    </xf>
    <xf numFmtId="0" fontId="4" fillId="2" borderId="5" xfId="0" applyFont="1" applyFill="1" applyBorder="1" applyAlignment="1">
      <alignment horizontal="left" vertical="center" wrapText="1"/>
    </xf>
    <xf numFmtId="0" fontId="0" fillId="5" borderId="0" xfId="0" applyFill="1" applyAlignment="1">
      <alignment horizontal="left" vertical="center"/>
    </xf>
    <xf numFmtId="0" fontId="0" fillId="0" borderId="7" xfId="0" applyBorder="1" applyAlignment="1">
      <alignment horizontal="left" vertical="center"/>
    </xf>
    <xf numFmtId="0" fontId="0" fillId="5" borderId="0" xfId="0" applyFill="1"/>
    <xf numFmtId="0" fontId="10" fillId="5" borderId="0" xfId="0" applyFont="1" applyFill="1" applyAlignment="1">
      <alignment horizontal="left" vertical="center" wrapText="1"/>
    </xf>
    <xf numFmtId="0" fontId="3" fillId="5" borderId="0" xfId="0" applyFont="1" applyFill="1" applyAlignment="1">
      <alignment horizontal="center" vertical="center" wrapText="1"/>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1" xfId="0" applyFont="1" applyFill="1" applyBorder="1" applyAlignment="1">
      <alignment horizontal="center" vertical="center"/>
    </xf>
    <xf numFmtId="0" fontId="11" fillId="5" borderId="0" xfId="0" applyFont="1" applyFill="1" applyAlignment="1">
      <alignment horizontal="center" vertical="center"/>
    </xf>
    <xf numFmtId="0" fontId="0" fillId="4" borderId="0" xfId="0" applyFill="1" applyAlignment="1">
      <alignment horizontal="left" vertical="center"/>
    </xf>
    <xf numFmtId="0" fontId="0" fillId="0" borderId="0" xfId="0" applyAlignment="1">
      <alignment horizontal="left" vertical="top"/>
    </xf>
    <xf numFmtId="0" fontId="0" fillId="0" borderId="6" xfId="0" applyBorder="1"/>
    <xf numFmtId="0" fontId="2" fillId="5" borderId="0" xfId="0" applyFont="1" applyFill="1"/>
    <xf numFmtId="0" fontId="4" fillId="6" borderId="6" xfId="0" applyFont="1" applyFill="1" applyBorder="1" applyAlignment="1">
      <alignment horizontal="left" vertical="center" wrapText="1"/>
    </xf>
    <xf numFmtId="0" fontId="0" fillId="6" borderId="6" xfId="0" applyFill="1" applyBorder="1" applyAlignment="1">
      <alignment horizontal="center"/>
    </xf>
    <xf numFmtId="0" fontId="0" fillId="6" borderId="0" xfId="0" applyFill="1" applyAlignment="1">
      <alignment horizontal="center"/>
    </xf>
    <xf numFmtId="0" fontId="0" fillId="8" borderId="6" xfId="0" applyFill="1" applyBorder="1"/>
    <xf numFmtId="0" fontId="0" fillId="8" borderId="0" xfId="0" applyFill="1"/>
    <xf numFmtId="0" fontId="14" fillId="8" borderId="0" xfId="0" applyFont="1" applyFill="1"/>
    <xf numFmtId="0" fontId="14" fillId="8" borderId="6" xfId="0" applyFont="1" applyFill="1" applyBorder="1"/>
    <xf numFmtId="0" fontId="1" fillId="9" borderId="5" xfId="0" applyFont="1" applyFill="1" applyBorder="1" applyAlignment="1">
      <alignment horizontal="center" vertical="center"/>
    </xf>
    <xf numFmtId="0" fontId="16" fillId="5" borderId="3" xfId="0" applyFont="1" applyFill="1" applyBorder="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left" vertical="center" wrapText="1"/>
    </xf>
    <xf numFmtId="0" fontId="3" fillId="5" borderId="10" xfId="0" applyFont="1" applyFill="1" applyBorder="1" applyAlignment="1">
      <alignment horizontal="center" vertical="center"/>
    </xf>
    <xf numFmtId="0" fontId="9" fillId="5" borderId="0" xfId="0" applyFont="1" applyFill="1" applyAlignment="1">
      <alignment horizontal="center" vertical="center"/>
    </xf>
    <xf numFmtId="0" fontId="9" fillId="5" borderId="11" xfId="0" applyFont="1" applyFill="1" applyBorder="1" applyAlignment="1">
      <alignment horizontal="center" vertical="center"/>
    </xf>
    <xf numFmtId="0" fontId="8" fillId="5" borderId="13" xfId="0" applyFont="1" applyFill="1" applyBorder="1" applyAlignment="1">
      <alignment horizontal="center" vertical="center" wrapText="1"/>
    </xf>
    <xf numFmtId="0" fontId="1" fillId="5" borderId="14" xfId="0" applyFont="1" applyFill="1" applyBorder="1" applyAlignment="1">
      <alignment horizontal="center" vertical="center"/>
    </xf>
    <xf numFmtId="0" fontId="1" fillId="5" borderId="15" xfId="0" applyFont="1" applyFill="1" applyBorder="1" applyAlignment="1">
      <alignment horizontal="center" vertical="center"/>
    </xf>
    <xf numFmtId="0" fontId="0" fillId="5" borderId="3" xfId="0" applyFill="1" applyBorder="1" applyAlignment="1">
      <alignment horizontal="left" vertical="center"/>
    </xf>
    <xf numFmtId="0" fontId="0" fillId="5" borderId="10" xfId="0" applyFill="1" applyBorder="1" applyAlignment="1">
      <alignment horizontal="left" vertical="center"/>
    </xf>
    <xf numFmtId="0" fontId="21" fillId="5" borderId="2" xfId="0" applyFont="1" applyFill="1" applyBorder="1" applyAlignment="1">
      <alignment horizontal="center" vertical="center" wrapText="1"/>
    </xf>
    <xf numFmtId="0" fontId="20" fillId="5" borderId="0" xfId="0" applyFont="1" applyFill="1" applyAlignment="1">
      <alignment horizontal="left" vertical="center" wrapText="1"/>
    </xf>
    <xf numFmtId="0" fontId="22" fillId="5" borderId="1" xfId="0" applyFont="1" applyFill="1" applyBorder="1" applyAlignment="1">
      <alignment horizontal="left" vertical="center" wrapText="1"/>
    </xf>
    <xf numFmtId="0" fontId="23" fillId="5" borderId="0" xfId="0" applyFont="1" applyFill="1" applyAlignment="1">
      <alignment horizontal="left" vertical="center" wrapText="1"/>
    </xf>
    <xf numFmtId="0" fontId="20" fillId="5" borderId="11" xfId="0" applyFont="1" applyFill="1" applyBorder="1" applyAlignment="1">
      <alignment horizontal="left" vertical="center" wrapText="1"/>
    </xf>
    <xf numFmtId="0" fontId="22" fillId="5" borderId="4" xfId="0" applyFont="1" applyFill="1" applyBorder="1" applyAlignment="1">
      <alignment horizontal="left" vertical="center" wrapText="1"/>
    </xf>
    <xf numFmtId="0" fontId="23" fillId="5" borderId="5"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24" fillId="5" borderId="0" xfId="0" applyFont="1" applyFill="1" applyAlignment="1">
      <alignment horizontal="left" vertical="center"/>
    </xf>
    <xf numFmtId="0" fontId="25" fillId="5" borderId="4" xfId="0" applyFont="1" applyFill="1" applyBorder="1" applyAlignment="1">
      <alignment horizontal="center" vertical="center" wrapText="1"/>
    </xf>
    <xf numFmtId="0" fontId="26" fillId="5" borderId="5" xfId="0" applyFont="1" applyFill="1" applyBorder="1" applyAlignment="1">
      <alignment horizontal="center" vertical="center"/>
    </xf>
    <xf numFmtId="0" fontId="26" fillId="5" borderId="12" xfId="0" applyFont="1" applyFill="1" applyBorder="1" applyAlignment="1">
      <alignment horizontal="center" vertical="center"/>
    </xf>
    <xf numFmtId="0" fontId="0" fillId="7" borderId="0" xfId="0" applyFill="1" applyAlignment="1">
      <alignment horizontal="left" vertical="center" wrapText="1"/>
    </xf>
    <xf numFmtId="0" fontId="0" fillId="7" borderId="0" xfId="0" applyFill="1" applyAlignment="1">
      <alignment horizontal="left" vertical="center"/>
    </xf>
    <xf numFmtId="0" fontId="0" fillId="6" borderId="0" xfId="0" applyFill="1" applyAlignment="1">
      <alignment horizontal="left" vertical="center" wrapText="1"/>
    </xf>
    <xf numFmtId="0" fontId="14" fillId="5" borderId="0" xfId="0" applyFont="1" applyFill="1" applyAlignment="1">
      <alignment horizontal="left" vertical="center" wrapText="1"/>
    </xf>
    <xf numFmtId="0" fontId="14" fillId="5" borderId="0" xfId="0" applyFont="1" applyFill="1" applyAlignment="1">
      <alignment horizontal="left" vertical="center"/>
    </xf>
    <xf numFmtId="0" fontId="1" fillId="10" borderId="8" xfId="0" applyFont="1" applyFill="1" applyBorder="1" applyAlignment="1">
      <alignment horizontal="left" vertical="center" wrapText="1"/>
    </xf>
    <xf numFmtId="0" fontId="1" fillId="10" borderId="9" xfId="0" applyFont="1" applyFill="1" applyBorder="1" applyAlignment="1">
      <alignment horizontal="left" vertical="center" wrapText="1"/>
    </xf>
    <xf numFmtId="0" fontId="15" fillId="10" borderId="8" xfId="0" applyFont="1" applyFill="1" applyBorder="1" applyAlignment="1">
      <alignment horizontal="left" vertical="center"/>
    </xf>
    <xf numFmtId="0" fontId="15" fillId="10" borderId="9" xfId="0" applyFont="1" applyFill="1" applyBorder="1" applyAlignment="1">
      <alignment horizontal="left" vertical="center"/>
    </xf>
    <xf numFmtId="0" fontId="1" fillId="10" borderId="8" xfId="0" applyFont="1" applyFill="1" applyBorder="1" applyAlignment="1">
      <alignment horizontal="left" vertical="center"/>
    </xf>
    <xf numFmtId="0" fontId="1" fillId="10" borderId="9" xfId="0" applyFont="1" applyFill="1" applyBorder="1" applyAlignment="1">
      <alignment horizontal="left" vertical="center"/>
    </xf>
    <xf numFmtId="0" fontId="15" fillId="10" borderId="6" xfId="0" applyFont="1" applyFill="1" applyBorder="1" applyAlignment="1">
      <alignment horizontal="left" vertical="center"/>
    </xf>
    <xf numFmtId="0" fontId="1" fillId="10" borderId="6" xfId="0" applyFont="1" applyFill="1" applyBorder="1" applyAlignment="1">
      <alignment horizontal="left" vertical="center" wrapText="1"/>
    </xf>
    <xf numFmtId="0" fontId="1" fillId="0" borderId="6" xfId="0" applyFont="1" applyBorder="1" applyAlignment="1">
      <alignment horizontal="left" vertical="center"/>
    </xf>
    <xf numFmtId="0" fontId="18" fillId="10" borderId="8" xfId="1" applyFont="1" applyFill="1" applyBorder="1" applyAlignment="1">
      <alignment horizontal="left" vertical="center"/>
    </xf>
    <xf numFmtId="0" fontId="18" fillId="10" borderId="9" xfId="1" applyFont="1" applyFill="1" applyBorder="1" applyAlignment="1">
      <alignment horizontal="left" vertical="center"/>
    </xf>
    <xf numFmtId="0" fontId="13" fillId="0" borderId="3" xfId="0" applyFont="1" applyBorder="1" applyAlignment="1">
      <alignment horizontal="left"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3" fillId="0" borderId="0" xfId="0" applyFont="1" applyAlignment="1">
      <alignment horizontal="center" vertical="center"/>
    </xf>
    <xf numFmtId="0" fontId="1" fillId="3" borderId="2"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cellXfs>
  <cellStyles count="2">
    <cellStyle name="Hyperlink" xfId="1" builtinId="8"/>
    <cellStyle name="Normal" xfId="0" builtinId="0"/>
  </cellStyles>
  <dxfs count="47">
    <dxf>
      <font>
        <color theme="0"/>
      </font>
      <fill>
        <patternFill>
          <fgColor theme="0"/>
          <bgColor theme="4"/>
        </patternFill>
      </fill>
    </dxf>
    <dxf>
      <font>
        <color theme="0"/>
      </font>
      <fill>
        <patternFill>
          <bgColor rgb="FFC00000"/>
        </patternFill>
      </fill>
    </dxf>
    <dxf>
      <font>
        <color theme="0"/>
      </font>
      <fill>
        <patternFill>
          <bgColor theme="5"/>
        </patternFill>
      </fill>
    </dxf>
    <dxf>
      <font>
        <color theme="0"/>
      </font>
      <fill>
        <patternFill>
          <bgColor theme="7"/>
        </patternFill>
      </fill>
    </dxf>
    <dxf>
      <font>
        <color theme="0"/>
      </font>
      <fill>
        <patternFill>
          <bgColor rgb="FF92D050"/>
        </patternFill>
      </fill>
    </dxf>
    <dxf>
      <font>
        <color theme="0"/>
      </font>
      <fill>
        <patternFill>
          <bgColor rgb="FF00B050"/>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ont>
        <color auto="1"/>
      </font>
      <fill>
        <patternFill>
          <bgColor theme="1"/>
        </patternFill>
      </fill>
    </dxf>
    <dxf>
      <fill>
        <patternFill>
          <bgColor rgb="FFC00000"/>
        </patternFill>
      </fill>
    </dxf>
    <dxf>
      <fill>
        <patternFill>
          <bgColor theme="5"/>
        </patternFill>
      </fill>
    </dxf>
    <dxf>
      <fill>
        <patternFill>
          <bgColor theme="4"/>
        </patternFill>
      </fill>
    </dxf>
    <dxf>
      <fill>
        <patternFill>
          <bgColor theme="7"/>
        </patternFill>
      </fill>
    </dxf>
    <dxf>
      <fill>
        <patternFill>
          <bgColor rgb="FF92D050"/>
        </patternFill>
      </fill>
    </dxf>
    <dxf>
      <fill>
        <patternFill>
          <bgColor rgb="FF00B050"/>
        </patternFill>
      </fill>
    </dxf>
    <dxf>
      <font>
        <color rgb="FFC00000"/>
      </font>
      <fill>
        <patternFill>
          <fgColor rgb="FFC00000"/>
          <bgColor rgb="FFC00000"/>
        </patternFill>
      </fill>
    </dxf>
    <dxf>
      <font>
        <color theme="7" tint="0.79998168889431442"/>
      </font>
      <fill>
        <patternFill>
          <bgColor theme="7" tint="0.79998168889431442"/>
        </patternFill>
      </fill>
    </dxf>
    <dxf>
      <font>
        <color theme="9"/>
      </font>
      <fill>
        <patternFill>
          <bgColor theme="9"/>
        </patternFill>
      </fill>
    </dxf>
    <dxf>
      <font>
        <color theme="0" tint="-0.499984740745262"/>
      </font>
      <fill>
        <patternFill>
          <bgColor theme="0" tint="-0.499984740745262"/>
        </patternFill>
      </fill>
    </dxf>
  </dxfs>
  <tableStyles count="0" defaultTableStyle="TableStyleMedium2" defaultPivotStyle="PivotStyleLight16"/>
  <colors>
    <mruColors>
      <color rgb="FFF3EBF9"/>
      <color rgb="FFEDE2F6"/>
      <color rgb="FFFBC5E5"/>
      <color rgb="FFD3B5E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40</xdr:row>
      <xdr:rowOff>161925</xdr:rowOff>
    </xdr:from>
    <xdr:to>
      <xdr:col>11</xdr:col>
      <xdr:colOff>242614</xdr:colOff>
      <xdr:row>70</xdr:row>
      <xdr:rowOff>153276</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790575" y="8734425"/>
          <a:ext cx="7834039" cy="5706351"/>
        </a:xfrm>
        <a:prstGeom prst="rect">
          <a:avLst/>
        </a:prstGeom>
        <a:effectLst>
          <a:outerShdw blurRad="50800" dist="38100" dir="2700000" algn="tl" rotWithShape="0">
            <a:prstClr val="black">
              <a:alpha val="40000"/>
            </a:prstClr>
          </a:outerShdw>
        </a:effec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8"/>
  <sheetViews>
    <sheetView topLeftCell="A49" zoomScale="70" zoomScaleNormal="70" workbookViewId="0" xr3:uid="{AEA406A1-0E4B-5B11-9CD5-51D6E497D94C}">
      <selection activeCell="A41" sqref="A41:XFD45"/>
    </sheetView>
  </sheetViews>
  <sheetFormatPr defaultColWidth="11.42578125" defaultRowHeight="15"/>
  <cols>
    <col min="1" max="12" width="11.42578125" style="37"/>
    <col min="13" max="13" width="38.7109375" style="37" customWidth="1"/>
    <col min="14" max="16384" width="11.42578125" style="37"/>
  </cols>
  <sheetData>
    <row r="1" spans="1:13">
      <c r="A1" s="80" t="s">
        <v>0</v>
      </c>
      <c r="B1" s="81"/>
      <c r="C1" s="81"/>
      <c r="D1" s="81"/>
      <c r="E1" s="81"/>
      <c r="F1" s="81"/>
      <c r="G1" s="81"/>
      <c r="H1" s="81"/>
      <c r="I1" s="81"/>
      <c r="J1" s="81"/>
      <c r="K1" s="81"/>
      <c r="L1" s="81"/>
      <c r="M1" s="81"/>
    </row>
    <row r="2" spans="1:13">
      <c r="A2" s="81"/>
      <c r="B2" s="81"/>
      <c r="C2" s="81"/>
      <c r="D2" s="81"/>
      <c r="E2" s="81"/>
      <c r="F2" s="81"/>
      <c r="G2" s="81"/>
      <c r="H2" s="81"/>
      <c r="I2" s="81"/>
      <c r="J2" s="81"/>
      <c r="K2" s="81"/>
      <c r="L2" s="81"/>
      <c r="M2" s="81"/>
    </row>
    <row r="3" spans="1:13">
      <c r="A3" s="81"/>
      <c r="B3" s="81"/>
      <c r="C3" s="81"/>
      <c r="D3" s="81"/>
      <c r="E3" s="81"/>
      <c r="F3" s="81"/>
      <c r="G3" s="81"/>
      <c r="H3" s="81"/>
      <c r="I3" s="81"/>
      <c r="J3" s="81"/>
      <c r="K3" s="81"/>
      <c r="L3" s="81"/>
      <c r="M3" s="81"/>
    </row>
    <row r="4" spans="1:13">
      <c r="A4" s="81"/>
      <c r="B4" s="81"/>
      <c r="C4" s="81"/>
      <c r="D4" s="81"/>
      <c r="E4" s="81"/>
      <c r="F4" s="81"/>
      <c r="G4" s="81"/>
      <c r="H4" s="81"/>
      <c r="I4" s="81"/>
      <c r="J4" s="81"/>
      <c r="K4" s="81"/>
      <c r="L4" s="81"/>
      <c r="M4" s="81"/>
    </row>
    <row r="5" spans="1:13">
      <c r="A5" s="81"/>
      <c r="B5" s="81"/>
      <c r="C5" s="81"/>
      <c r="D5" s="81"/>
      <c r="E5" s="81"/>
      <c r="F5" s="81"/>
      <c r="G5" s="81"/>
      <c r="H5" s="81"/>
      <c r="I5" s="81"/>
      <c r="J5" s="81"/>
      <c r="K5" s="81"/>
      <c r="L5" s="81"/>
      <c r="M5" s="81"/>
    </row>
    <row r="6" spans="1:13">
      <c r="A6" s="81"/>
      <c r="B6" s="81"/>
      <c r="C6" s="81"/>
      <c r="D6" s="81"/>
      <c r="E6" s="81"/>
      <c r="F6" s="81"/>
      <c r="G6" s="81"/>
      <c r="H6" s="81"/>
      <c r="I6" s="81"/>
      <c r="J6" s="81"/>
      <c r="K6" s="81"/>
      <c r="L6" s="81"/>
      <c r="M6" s="81"/>
    </row>
    <row r="8" spans="1:13" ht="19.5" customHeight="1">
      <c r="A8" s="80" t="s">
        <v>1</v>
      </c>
      <c r="B8" s="80"/>
      <c r="C8" s="80"/>
      <c r="D8" s="80"/>
      <c r="E8" s="80"/>
      <c r="F8" s="80"/>
      <c r="G8" s="80"/>
      <c r="H8" s="80"/>
      <c r="I8" s="80"/>
      <c r="J8" s="80"/>
      <c r="K8" s="80"/>
      <c r="L8" s="80"/>
      <c r="M8" s="80"/>
    </row>
    <row r="9" spans="1:13" ht="19.5" customHeight="1">
      <c r="A9" s="80"/>
      <c r="B9" s="80"/>
      <c r="C9" s="80"/>
      <c r="D9" s="80"/>
      <c r="E9" s="80"/>
      <c r="F9" s="80"/>
      <c r="G9" s="80"/>
      <c r="H9" s="80"/>
      <c r="I9" s="80"/>
      <c r="J9" s="80"/>
      <c r="K9" s="80"/>
      <c r="L9" s="80"/>
      <c r="M9" s="80"/>
    </row>
    <row r="10" spans="1:13" ht="19.5" customHeight="1">
      <c r="A10" s="80"/>
      <c r="B10" s="80"/>
      <c r="C10" s="80"/>
      <c r="D10" s="80"/>
      <c r="E10" s="80"/>
      <c r="F10" s="80"/>
      <c r="G10" s="80"/>
      <c r="H10" s="80"/>
      <c r="I10" s="80"/>
      <c r="J10" s="80"/>
      <c r="K10" s="80"/>
      <c r="L10" s="80"/>
      <c r="M10" s="80"/>
    </row>
    <row r="11" spans="1:13" ht="19.5" customHeight="1">
      <c r="A11" s="80"/>
      <c r="B11" s="80"/>
      <c r="C11" s="80"/>
      <c r="D11" s="80"/>
      <c r="E11" s="80"/>
      <c r="F11" s="80"/>
      <c r="G11" s="80"/>
      <c r="H11" s="80"/>
      <c r="I11" s="80"/>
      <c r="J11" s="80"/>
      <c r="K11" s="80"/>
      <c r="L11" s="80"/>
      <c r="M11" s="80"/>
    </row>
    <row r="12" spans="1:13" ht="19.5" customHeight="1">
      <c r="A12" s="80"/>
      <c r="B12" s="80"/>
      <c r="C12" s="80"/>
      <c r="D12" s="80"/>
      <c r="E12" s="80"/>
      <c r="F12" s="80"/>
      <c r="G12" s="80"/>
      <c r="H12" s="80"/>
      <c r="I12" s="80"/>
      <c r="J12" s="80"/>
      <c r="K12" s="80"/>
      <c r="L12" s="80"/>
      <c r="M12" s="80"/>
    </row>
    <row r="13" spans="1:13" ht="19.5" customHeight="1">
      <c r="A13" s="80"/>
      <c r="B13" s="80"/>
      <c r="C13" s="80"/>
      <c r="D13" s="80"/>
      <c r="E13" s="80"/>
      <c r="F13" s="80"/>
      <c r="G13" s="80"/>
      <c r="H13" s="80"/>
      <c r="I13" s="80"/>
      <c r="J13" s="80"/>
      <c r="K13" s="80"/>
      <c r="L13" s="80"/>
      <c r="M13" s="80"/>
    </row>
    <row r="14" spans="1:13" ht="19.5" customHeight="1">
      <c r="A14" s="80"/>
      <c r="B14" s="80"/>
      <c r="C14" s="80"/>
      <c r="D14" s="80"/>
      <c r="E14" s="80"/>
      <c r="F14" s="80"/>
      <c r="G14" s="80"/>
      <c r="H14" s="80"/>
      <c r="I14" s="80"/>
      <c r="J14" s="80"/>
      <c r="K14" s="80"/>
      <c r="L14" s="80"/>
      <c r="M14" s="80"/>
    </row>
    <row r="15" spans="1:13" ht="19.5" customHeight="1">
      <c r="A15" s="80"/>
      <c r="B15" s="80"/>
      <c r="C15" s="80"/>
      <c r="D15" s="80"/>
      <c r="E15" s="80"/>
      <c r="F15" s="80"/>
      <c r="G15" s="80"/>
      <c r="H15" s="80"/>
      <c r="I15" s="80"/>
      <c r="J15" s="80"/>
      <c r="K15" s="80"/>
      <c r="L15" s="80"/>
      <c r="M15" s="80"/>
    </row>
    <row r="16" spans="1:13" ht="19.5" customHeight="1">
      <c r="A16" s="80"/>
      <c r="B16" s="80"/>
      <c r="C16" s="80"/>
      <c r="D16" s="80"/>
      <c r="E16" s="80"/>
      <c r="F16" s="80"/>
      <c r="G16" s="80"/>
      <c r="H16" s="80"/>
      <c r="I16" s="80"/>
      <c r="J16" s="80"/>
      <c r="K16" s="80"/>
      <c r="L16" s="80"/>
      <c r="M16" s="80"/>
    </row>
    <row r="17" spans="1:13" ht="19.5" customHeight="1">
      <c r="A17" s="80"/>
      <c r="B17" s="80"/>
      <c r="C17" s="80"/>
      <c r="D17" s="80"/>
      <c r="E17" s="80"/>
      <c r="F17" s="80"/>
      <c r="G17" s="80"/>
      <c r="H17" s="80"/>
      <c r="I17" s="80"/>
      <c r="J17" s="80"/>
      <c r="K17" s="80"/>
      <c r="L17" s="80"/>
      <c r="M17" s="80"/>
    </row>
    <row r="19" spans="1:13" ht="15" customHeight="1">
      <c r="A19" s="82" t="s">
        <v>2</v>
      </c>
      <c r="B19" s="82"/>
      <c r="C19" s="82"/>
      <c r="D19" s="82"/>
      <c r="E19" s="82"/>
      <c r="F19" s="82"/>
      <c r="G19" s="82"/>
      <c r="H19" s="82"/>
      <c r="I19" s="82"/>
      <c r="J19" s="82"/>
      <c r="K19" s="82"/>
      <c r="L19" s="82"/>
      <c r="M19" s="82"/>
    </row>
    <row r="20" spans="1:13">
      <c r="A20" s="82"/>
      <c r="B20" s="82"/>
      <c r="C20" s="82"/>
      <c r="D20" s="82"/>
      <c r="E20" s="82"/>
      <c r="F20" s="82"/>
      <c r="G20" s="82"/>
      <c r="H20" s="82"/>
      <c r="I20" s="82"/>
      <c r="J20" s="82"/>
      <c r="K20" s="82"/>
      <c r="L20" s="82"/>
      <c r="M20" s="82"/>
    </row>
    <row r="21" spans="1:13">
      <c r="A21" s="82"/>
      <c r="B21" s="82"/>
      <c r="C21" s="82"/>
      <c r="D21" s="82"/>
      <c r="E21" s="82"/>
      <c r="F21" s="82"/>
      <c r="G21" s="82"/>
      <c r="H21" s="82"/>
      <c r="I21" s="82"/>
      <c r="J21" s="82"/>
      <c r="K21" s="82"/>
      <c r="L21" s="82"/>
      <c r="M21" s="82"/>
    </row>
    <row r="22" spans="1:13">
      <c r="A22" s="82"/>
      <c r="B22" s="82"/>
      <c r="C22" s="82"/>
      <c r="D22" s="82"/>
      <c r="E22" s="82"/>
      <c r="F22" s="82"/>
      <c r="G22" s="82"/>
      <c r="H22" s="82"/>
      <c r="I22" s="82"/>
      <c r="J22" s="82"/>
      <c r="K22" s="82"/>
      <c r="L22" s="82"/>
      <c r="M22" s="82"/>
    </row>
    <row r="23" spans="1:13">
      <c r="A23" s="82"/>
      <c r="B23" s="82"/>
      <c r="C23" s="82"/>
      <c r="D23" s="82"/>
      <c r="E23" s="82"/>
      <c r="F23" s="82"/>
      <c r="G23" s="82"/>
      <c r="H23" s="82"/>
      <c r="I23" s="82"/>
      <c r="J23" s="82"/>
      <c r="K23" s="82"/>
      <c r="L23" s="82"/>
      <c r="M23" s="82"/>
    </row>
    <row r="24" spans="1:13">
      <c r="A24" s="82"/>
      <c r="B24" s="82"/>
      <c r="C24" s="82"/>
      <c r="D24" s="82"/>
      <c r="E24" s="82"/>
      <c r="F24" s="82"/>
      <c r="G24" s="82"/>
      <c r="H24" s="82"/>
      <c r="I24" s="82"/>
      <c r="J24" s="82"/>
      <c r="K24" s="82"/>
      <c r="L24" s="82"/>
      <c r="M24" s="82"/>
    </row>
    <row r="25" spans="1:13">
      <c r="A25" s="82"/>
      <c r="B25" s="82"/>
      <c r="C25" s="82"/>
      <c r="D25" s="82"/>
      <c r="E25" s="82"/>
      <c r="F25" s="82"/>
      <c r="G25" s="82"/>
      <c r="H25" s="82"/>
      <c r="I25" s="82"/>
      <c r="J25" s="82"/>
      <c r="K25" s="82"/>
      <c r="L25" s="82"/>
      <c r="M25" s="82"/>
    </row>
    <row r="26" spans="1:13">
      <c r="A26" s="82"/>
      <c r="B26" s="82"/>
      <c r="C26" s="82"/>
      <c r="D26" s="82"/>
      <c r="E26" s="82"/>
      <c r="F26" s="82"/>
      <c r="G26" s="82"/>
      <c r="H26" s="82"/>
      <c r="I26" s="82"/>
      <c r="J26" s="82"/>
      <c r="K26" s="82"/>
      <c r="L26" s="82"/>
      <c r="M26" s="82"/>
    </row>
    <row r="27" spans="1:13">
      <c r="A27" s="82"/>
      <c r="B27" s="82"/>
      <c r="C27" s="82"/>
      <c r="D27" s="82"/>
      <c r="E27" s="82"/>
      <c r="F27" s="82"/>
      <c r="G27" s="82"/>
      <c r="H27" s="82"/>
      <c r="I27" s="82"/>
      <c r="J27" s="82"/>
      <c r="K27" s="82"/>
      <c r="L27" s="82"/>
      <c r="M27" s="82"/>
    </row>
    <row r="28" spans="1:13">
      <c r="A28" s="82"/>
      <c r="B28" s="82"/>
      <c r="C28" s="82"/>
      <c r="D28" s="82"/>
      <c r="E28" s="82"/>
      <c r="F28" s="82"/>
      <c r="G28" s="82"/>
      <c r="H28" s="82"/>
      <c r="I28" s="82"/>
      <c r="J28" s="82"/>
      <c r="K28" s="82"/>
      <c r="L28" s="82"/>
      <c r="M28" s="82"/>
    </row>
    <row r="29" spans="1:13">
      <c r="A29" s="82"/>
      <c r="B29" s="82"/>
      <c r="C29" s="82"/>
      <c r="D29" s="82"/>
      <c r="E29" s="82"/>
      <c r="F29" s="82"/>
      <c r="G29" s="82"/>
      <c r="H29" s="82"/>
      <c r="I29" s="82"/>
      <c r="J29" s="82"/>
      <c r="K29" s="82"/>
      <c r="L29" s="82"/>
      <c r="M29" s="82"/>
    </row>
    <row r="30" spans="1:13">
      <c r="A30" s="82"/>
      <c r="B30" s="82"/>
      <c r="C30" s="82"/>
      <c r="D30" s="82"/>
      <c r="E30" s="82"/>
      <c r="F30" s="82"/>
      <c r="G30" s="82"/>
      <c r="H30" s="82"/>
      <c r="I30" s="82"/>
      <c r="J30" s="82"/>
      <c r="K30" s="82"/>
      <c r="L30" s="82"/>
      <c r="M30" s="82"/>
    </row>
    <row r="31" spans="1:13">
      <c r="A31" s="82"/>
      <c r="B31" s="82"/>
      <c r="C31" s="82"/>
      <c r="D31" s="82"/>
      <c r="E31" s="82"/>
      <c r="F31" s="82"/>
      <c r="G31" s="82"/>
      <c r="H31" s="82"/>
      <c r="I31" s="82"/>
      <c r="J31" s="82"/>
      <c r="K31" s="82"/>
      <c r="L31" s="82"/>
      <c r="M31" s="82"/>
    </row>
    <row r="32" spans="1:13">
      <c r="A32" s="82"/>
      <c r="B32" s="82"/>
      <c r="C32" s="82"/>
      <c r="D32" s="82"/>
      <c r="E32" s="82"/>
      <c r="F32" s="82"/>
      <c r="G32" s="82"/>
      <c r="H32" s="82"/>
      <c r="I32" s="82"/>
      <c r="J32" s="82"/>
      <c r="K32" s="82"/>
      <c r="L32" s="82"/>
      <c r="M32" s="82"/>
    </row>
    <row r="33" spans="1:13">
      <c r="A33" s="82"/>
      <c r="B33" s="82"/>
      <c r="C33" s="82"/>
      <c r="D33" s="82"/>
      <c r="E33" s="82"/>
      <c r="F33" s="82"/>
      <c r="G33" s="82"/>
      <c r="H33" s="82"/>
      <c r="I33" s="82"/>
      <c r="J33" s="82"/>
      <c r="K33" s="82"/>
      <c r="L33" s="82"/>
      <c r="M33" s="82"/>
    </row>
    <row r="34" spans="1:13">
      <c r="A34" s="82"/>
      <c r="B34" s="82"/>
      <c r="C34" s="82"/>
      <c r="D34" s="82"/>
      <c r="E34" s="82"/>
      <c r="F34" s="82"/>
      <c r="G34" s="82"/>
      <c r="H34" s="82"/>
      <c r="I34" s="82"/>
      <c r="J34" s="82"/>
      <c r="K34" s="82"/>
      <c r="L34" s="82"/>
      <c r="M34" s="82"/>
    </row>
    <row r="35" spans="1:13">
      <c r="A35" s="82"/>
      <c r="B35" s="82"/>
      <c r="C35" s="82"/>
      <c r="D35" s="82"/>
      <c r="E35" s="82"/>
      <c r="F35" s="82"/>
      <c r="G35" s="82"/>
      <c r="H35" s="82"/>
      <c r="I35" s="82"/>
      <c r="J35" s="82"/>
      <c r="K35" s="82"/>
      <c r="L35" s="82"/>
      <c r="M35" s="82"/>
    </row>
    <row r="36" spans="1:13">
      <c r="A36" s="82"/>
      <c r="B36" s="82"/>
      <c r="C36" s="82"/>
      <c r="D36" s="82"/>
      <c r="E36" s="82"/>
      <c r="F36" s="82"/>
      <c r="G36" s="82"/>
      <c r="H36" s="82"/>
      <c r="I36" s="82"/>
      <c r="J36" s="82"/>
      <c r="K36" s="82"/>
      <c r="L36" s="82"/>
      <c r="M36" s="82"/>
    </row>
    <row r="37" spans="1:13">
      <c r="A37" s="82"/>
      <c r="B37" s="82"/>
      <c r="C37" s="82"/>
      <c r="D37" s="82"/>
      <c r="E37" s="82"/>
      <c r="F37" s="82"/>
      <c r="G37" s="82"/>
      <c r="H37" s="82"/>
      <c r="I37" s="82"/>
      <c r="J37" s="82"/>
      <c r="K37" s="82"/>
      <c r="L37" s="82"/>
      <c r="M37" s="82"/>
    </row>
    <row r="38" spans="1:13">
      <c r="A38" s="82"/>
      <c r="B38" s="82"/>
      <c r="C38" s="82"/>
      <c r="D38" s="82"/>
      <c r="E38" s="82"/>
      <c r="F38" s="82"/>
      <c r="G38" s="82"/>
      <c r="H38" s="82"/>
      <c r="I38" s="82"/>
      <c r="J38" s="82"/>
      <c r="K38" s="82"/>
      <c r="L38" s="82"/>
      <c r="M38" s="82"/>
    </row>
    <row r="39" spans="1:13">
      <c r="A39" s="82"/>
      <c r="B39" s="82"/>
      <c r="C39" s="82"/>
      <c r="D39" s="82"/>
      <c r="E39" s="82"/>
      <c r="F39" s="82"/>
      <c r="G39" s="82"/>
      <c r="H39" s="82"/>
      <c r="I39" s="82"/>
      <c r="J39" s="82"/>
      <c r="K39" s="82"/>
      <c r="L39" s="82"/>
      <c r="M39" s="82"/>
    </row>
    <row r="40" spans="1:13">
      <c r="A40" s="82"/>
      <c r="B40" s="82"/>
      <c r="C40" s="82"/>
      <c r="D40" s="82"/>
      <c r="E40" s="82"/>
      <c r="F40" s="82"/>
      <c r="G40" s="82"/>
      <c r="H40" s="82"/>
      <c r="I40" s="82"/>
      <c r="J40" s="82"/>
      <c r="K40" s="82"/>
      <c r="L40" s="82"/>
      <c r="M40" s="82"/>
    </row>
    <row r="45" spans="1:13">
      <c r="L45" s="47"/>
    </row>
    <row r="72" spans="1:13">
      <c r="A72" s="83" t="s">
        <v>3</v>
      </c>
      <c r="B72" s="84"/>
      <c r="C72" s="84"/>
      <c r="D72" s="84"/>
      <c r="E72" s="84"/>
      <c r="F72" s="84"/>
      <c r="G72" s="84"/>
      <c r="H72" s="84"/>
      <c r="I72" s="84"/>
      <c r="J72" s="84"/>
      <c r="K72" s="84"/>
      <c r="L72" s="84"/>
      <c r="M72" s="84"/>
    </row>
    <row r="73" spans="1:13">
      <c r="A73" s="84"/>
      <c r="B73" s="84"/>
      <c r="C73" s="84"/>
      <c r="D73" s="84"/>
      <c r="E73" s="84"/>
      <c r="F73" s="84"/>
      <c r="G73" s="84"/>
      <c r="H73" s="84"/>
      <c r="I73" s="84"/>
      <c r="J73" s="84"/>
      <c r="K73" s="84"/>
      <c r="L73" s="84"/>
      <c r="M73" s="84"/>
    </row>
    <row r="74" spans="1:13">
      <c r="A74" s="84"/>
      <c r="B74" s="84"/>
      <c r="C74" s="84"/>
      <c r="D74" s="84"/>
      <c r="E74" s="84"/>
      <c r="F74" s="84"/>
      <c r="G74" s="84"/>
      <c r="H74" s="84"/>
      <c r="I74" s="84"/>
      <c r="J74" s="84"/>
      <c r="K74" s="84"/>
      <c r="L74" s="84"/>
      <c r="M74" s="84"/>
    </row>
    <row r="75" spans="1:13">
      <c r="A75" s="84"/>
      <c r="B75" s="84"/>
      <c r="C75" s="84"/>
      <c r="D75" s="84"/>
      <c r="E75" s="84"/>
      <c r="F75" s="84"/>
      <c r="G75" s="84"/>
      <c r="H75" s="84"/>
      <c r="I75" s="84"/>
      <c r="J75" s="84"/>
      <c r="K75" s="84"/>
      <c r="L75" s="84"/>
      <c r="M75" s="84"/>
    </row>
    <row r="76" spans="1:13">
      <c r="A76" s="84"/>
      <c r="B76" s="84"/>
      <c r="C76" s="84"/>
      <c r="D76" s="84"/>
      <c r="E76" s="84"/>
      <c r="F76" s="84"/>
      <c r="G76" s="84"/>
      <c r="H76" s="84"/>
      <c r="I76" s="84"/>
      <c r="J76" s="84"/>
      <c r="K76" s="84"/>
      <c r="L76" s="84"/>
      <c r="M76" s="84"/>
    </row>
    <row r="77" spans="1:13">
      <c r="A77" s="84"/>
      <c r="B77" s="84"/>
      <c r="C77" s="84"/>
      <c r="D77" s="84"/>
      <c r="E77" s="84"/>
      <c r="F77" s="84"/>
      <c r="G77" s="84"/>
      <c r="H77" s="84"/>
      <c r="I77" s="84"/>
      <c r="J77" s="84"/>
      <c r="K77" s="84"/>
      <c r="L77" s="84"/>
      <c r="M77" s="84"/>
    </row>
    <row r="78" spans="1:13">
      <c r="A78" s="84"/>
      <c r="B78" s="84"/>
      <c r="C78" s="84"/>
      <c r="D78" s="84"/>
      <c r="E78" s="84"/>
      <c r="F78" s="84"/>
      <c r="G78" s="84"/>
      <c r="H78" s="84"/>
      <c r="I78" s="84"/>
      <c r="J78" s="84"/>
      <c r="K78" s="84"/>
      <c r="L78" s="84"/>
      <c r="M78" s="84"/>
    </row>
  </sheetData>
  <mergeCells count="4">
    <mergeCell ref="A1:M6"/>
    <mergeCell ref="A8:M17"/>
    <mergeCell ref="A19:M40"/>
    <mergeCell ref="A72:M7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8A958-AC66-4F4C-96A2-1D1AC8D2F093}">
  <dimension ref="B2:C29"/>
  <sheetViews>
    <sheetView topLeftCell="A5" workbookViewId="0" xr3:uid="{5CDF9EF4-7EBA-5E2A-9E5E-A9ED94FDC0A0}">
      <selection activeCell="C28" sqref="C28:C29"/>
    </sheetView>
  </sheetViews>
  <sheetFormatPr defaultColWidth="8.7109375" defaultRowHeight="15"/>
  <cols>
    <col min="2" max="2" width="36" customWidth="1"/>
    <col min="3" max="3" width="61.140625" customWidth="1"/>
  </cols>
  <sheetData>
    <row r="2" spans="2:3">
      <c r="B2" s="89" t="s">
        <v>4</v>
      </c>
      <c r="C2" s="87"/>
    </row>
    <row r="3" spans="2:3">
      <c r="B3" s="90"/>
      <c r="C3" s="88"/>
    </row>
    <row r="4" spans="2:3">
      <c r="B4" s="89" t="s">
        <v>5</v>
      </c>
      <c r="C4" s="94"/>
    </row>
    <row r="5" spans="2:3">
      <c r="B5" s="90"/>
      <c r="C5" s="95"/>
    </row>
    <row r="6" spans="2:3">
      <c r="B6" s="89" t="s">
        <v>6</v>
      </c>
      <c r="C6" s="87"/>
    </row>
    <row r="7" spans="2:3">
      <c r="B7" s="90"/>
      <c r="C7" s="88"/>
    </row>
    <row r="8" spans="2:3">
      <c r="B8" s="92" t="s">
        <v>7</v>
      </c>
      <c r="C8" s="91"/>
    </row>
    <row r="9" spans="2:3">
      <c r="B9" s="92"/>
      <c r="C9" s="91"/>
    </row>
    <row r="10" spans="2:3">
      <c r="B10" s="58"/>
      <c r="C10" s="1"/>
    </row>
    <row r="11" spans="2:3">
      <c r="B11" s="93" t="s">
        <v>8</v>
      </c>
      <c r="C11" s="93"/>
    </row>
    <row r="12" spans="2:3" ht="57.95" customHeight="1">
      <c r="B12" s="92" t="s">
        <v>9</v>
      </c>
      <c r="C12" s="91"/>
    </row>
    <row r="13" spans="2:3">
      <c r="B13" s="92"/>
      <c r="C13" s="91"/>
    </row>
    <row r="14" spans="2:3" ht="29.1" customHeight="1">
      <c r="B14" s="85" t="s">
        <v>10</v>
      </c>
      <c r="C14" s="87"/>
    </row>
    <row r="15" spans="2:3">
      <c r="B15" s="86"/>
      <c r="C15" s="88"/>
    </row>
    <row r="16" spans="2:3" ht="43.5" customHeight="1">
      <c r="B16" s="85" t="s">
        <v>11</v>
      </c>
      <c r="C16" s="87"/>
    </row>
    <row r="17" spans="2:3">
      <c r="B17" s="86"/>
      <c r="C17" s="88"/>
    </row>
    <row r="18" spans="2:3" ht="43.5" customHeight="1">
      <c r="B18" s="85" t="s">
        <v>12</v>
      </c>
      <c r="C18" s="87"/>
    </row>
    <row r="19" spans="2:3">
      <c r="B19" s="86"/>
      <c r="C19" s="88"/>
    </row>
    <row r="20" spans="2:3" ht="57.95" customHeight="1">
      <c r="B20" s="85" t="s">
        <v>13</v>
      </c>
      <c r="C20" s="87"/>
    </row>
    <row r="21" spans="2:3">
      <c r="B21" s="86"/>
      <c r="C21" s="88"/>
    </row>
    <row r="22" spans="2:3" ht="43.5" customHeight="1">
      <c r="B22" s="85" t="s">
        <v>14</v>
      </c>
      <c r="C22" s="87"/>
    </row>
    <row r="23" spans="2:3">
      <c r="B23" s="86"/>
      <c r="C23" s="88"/>
    </row>
    <row r="24" spans="2:3" ht="42.95" customHeight="1">
      <c r="B24" s="85" t="s">
        <v>15</v>
      </c>
      <c r="C24" s="87"/>
    </row>
    <row r="25" spans="2:3">
      <c r="B25" s="86"/>
      <c r="C25" s="88"/>
    </row>
    <row r="26" spans="2:3" ht="43.5" customHeight="1">
      <c r="B26" s="85" t="s">
        <v>16</v>
      </c>
      <c r="C26" s="87"/>
    </row>
    <row r="27" spans="2:3">
      <c r="B27" s="86"/>
      <c r="C27" s="88"/>
    </row>
    <row r="28" spans="2:3" ht="74.099999999999994" customHeight="1">
      <c r="B28" s="85" t="s">
        <v>17</v>
      </c>
      <c r="C28" s="87"/>
    </row>
    <row r="29" spans="2:3">
      <c r="B29" s="86"/>
      <c r="C29" s="88"/>
    </row>
  </sheetData>
  <mergeCells count="27">
    <mergeCell ref="C2:C3"/>
    <mergeCell ref="B2:B3"/>
    <mergeCell ref="C12:C13"/>
    <mergeCell ref="B12:B13"/>
    <mergeCell ref="C8:C9"/>
    <mergeCell ref="B8:B9"/>
    <mergeCell ref="B11:C11"/>
    <mergeCell ref="C6:C7"/>
    <mergeCell ref="B6:B7"/>
    <mergeCell ref="C4:C5"/>
    <mergeCell ref="B4:B5"/>
    <mergeCell ref="B14:B15"/>
    <mergeCell ref="C14:C15"/>
    <mergeCell ref="C16:C17"/>
    <mergeCell ref="B16:B17"/>
    <mergeCell ref="C18:C19"/>
    <mergeCell ref="B18:B19"/>
    <mergeCell ref="B26:B27"/>
    <mergeCell ref="C26:C27"/>
    <mergeCell ref="B28:B29"/>
    <mergeCell ref="C28:C29"/>
    <mergeCell ref="B20:B21"/>
    <mergeCell ref="C20:C21"/>
    <mergeCell ref="C22:C23"/>
    <mergeCell ref="B22:B23"/>
    <mergeCell ref="B24:B25"/>
    <mergeCell ref="C24:C2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tabSelected="1" zoomScale="70" zoomScaleNormal="70" workbookViewId="0" xr3:uid="{958C4451-9541-5A59-BF78-D2F731DF1C81}">
      <pane xSplit="2" ySplit="1" topLeftCell="C37" activePane="bottomRight" state="frozen"/>
      <selection pane="bottomRight" activeCell="B39" sqref="B39"/>
      <selection pane="bottomLeft" activeCell="A2" sqref="A2"/>
      <selection pane="topRight" activeCell="C1" sqref="C1"/>
    </sheetView>
  </sheetViews>
  <sheetFormatPr defaultColWidth="9.28515625" defaultRowHeight="15"/>
  <cols>
    <col min="1" max="1" width="6.7109375" style="1" customWidth="1"/>
    <col min="2" max="2" width="66.28515625" style="12" customWidth="1"/>
    <col min="3" max="3" width="13" style="36" bestFit="1" customWidth="1"/>
    <col min="4" max="8" width="16.42578125" style="1" bestFit="1" customWidth="1"/>
    <col min="9" max="9" width="16.42578125" style="1" customWidth="1"/>
    <col min="10" max="12" width="16.42578125" style="1" bestFit="1" customWidth="1"/>
    <col min="13" max="13" width="17.85546875" style="1" bestFit="1" customWidth="1"/>
    <col min="14" max="14" width="27.7109375" style="1" bestFit="1" customWidth="1"/>
    <col min="15" max="16384" width="9.28515625" style="1"/>
  </cols>
  <sheetData>
    <row r="1" spans="1:14" s="9" customFormat="1" ht="68.25" thickBot="1">
      <c r="A1" s="99" t="s">
        <v>18</v>
      </c>
      <c r="B1" s="99"/>
      <c r="C1" s="9" t="s">
        <v>19</v>
      </c>
      <c r="D1" s="9" t="s">
        <v>20</v>
      </c>
      <c r="E1" s="9" t="s">
        <v>21</v>
      </c>
      <c r="F1" s="9" t="s">
        <v>22</v>
      </c>
      <c r="G1" s="9" t="s">
        <v>23</v>
      </c>
      <c r="H1" s="9" t="s">
        <v>24</v>
      </c>
      <c r="I1" s="9" t="s">
        <v>25</v>
      </c>
      <c r="J1" s="9" t="s">
        <v>26</v>
      </c>
      <c r="K1" s="9" t="s">
        <v>27</v>
      </c>
      <c r="L1" s="9" t="s">
        <v>28</v>
      </c>
      <c r="M1" s="9" t="s">
        <v>29</v>
      </c>
      <c r="N1" s="57" t="s">
        <v>30</v>
      </c>
    </row>
    <row r="2" spans="1:14" s="6" customFormat="1">
      <c r="A2" s="97" t="s">
        <v>31</v>
      </c>
      <c r="B2" s="98"/>
    </row>
    <row r="3" spans="1:14" ht="69" customHeight="1">
      <c r="A3" s="2" t="s">
        <v>32</v>
      </c>
      <c r="B3" s="12" t="s">
        <v>33</v>
      </c>
      <c r="C3" s="1"/>
      <c r="D3" s="1" t="s">
        <v>34</v>
      </c>
    </row>
    <row r="4" spans="1:14" ht="60" customHeight="1">
      <c r="A4" s="2" t="s">
        <v>35</v>
      </c>
      <c r="B4" s="12" t="s">
        <v>36</v>
      </c>
      <c r="C4" s="1"/>
      <c r="D4" s="1" t="s">
        <v>37</v>
      </c>
    </row>
    <row r="5" spans="1:14" ht="104.25" customHeight="1" thickBot="1">
      <c r="A5" s="3" t="s">
        <v>38</v>
      </c>
      <c r="B5" s="32" t="s">
        <v>39</v>
      </c>
      <c r="C5" s="4"/>
      <c r="D5" s="4" t="s">
        <v>40</v>
      </c>
      <c r="E5" s="4"/>
      <c r="F5" s="4"/>
      <c r="G5" s="4"/>
      <c r="H5" s="4"/>
      <c r="I5" s="4"/>
      <c r="J5" s="4"/>
      <c r="K5" s="4"/>
      <c r="L5" s="4"/>
      <c r="M5" s="4"/>
    </row>
    <row r="6" spans="1:14" s="5" customFormat="1">
      <c r="A6" s="97" t="s">
        <v>41</v>
      </c>
      <c r="B6" s="98"/>
      <c r="C6" s="6"/>
      <c r="D6" s="6"/>
      <c r="E6" s="6"/>
      <c r="F6" s="6"/>
      <c r="G6" s="6"/>
      <c r="H6" s="6"/>
      <c r="I6" s="6"/>
      <c r="J6" s="6"/>
      <c r="K6" s="6"/>
      <c r="L6" s="6"/>
      <c r="M6" s="6"/>
    </row>
    <row r="7" spans="1:14" ht="30">
      <c r="A7" s="2" t="s">
        <v>42</v>
      </c>
      <c r="B7" s="12" t="s">
        <v>43</v>
      </c>
      <c r="C7" s="1"/>
    </row>
    <row r="8" spans="1:14" ht="30">
      <c r="A8" s="2" t="s">
        <v>44</v>
      </c>
      <c r="B8" s="12" t="s">
        <v>45</v>
      </c>
      <c r="C8" s="1"/>
    </row>
    <row r="9" spans="1:14" ht="30">
      <c r="A9" s="2" t="s">
        <v>46</v>
      </c>
      <c r="B9" s="29" t="s">
        <v>47</v>
      </c>
      <c r="C9" s="1"/>
    </row>
    <row r="10" spans="1:14">
      <c r="A10" s="2" t="s">
        <v>48</v>
      </c>
      <c r="B10" s="12" t="s">
        <v>49</v>
      </c>
      <c r="C10" s="1"/>
    </row>
    <row r="11" spans="1:14" ht="45">
      <c r="A11" s="2" t="s">
        <v>50</v>
      </c>
      <c r="B11" s="12" t="s">
        <v>51</v>
      </c>
      <c r="C11" s="1"/>
    </row>
    <row r="12" spans="1:14" ht="30">
      <c r="A12" s="2" t="s">
        <v>52</v>
      </c>
      <c r="B12" s="12" t="s">
        <v>53</v>
      </c>
      <c r="C12" s="1"/>
    </row>
    <row r="13" spans="1:14" ht="30">
      <c r="A13" s="2" t="s">
        <v>54</v>
      </c>
      <c r="B13" s="12" t="s">
        <v>55</v>
      </c>
      <c r="C13" s="1"/>
    </row>
    <row r="14" spans="1:14" ht="30">
      <c r="A14" s="2" t="s">
        <v>56</v>
      </c>
      <c r="B14" s="12" t="s">
        <v>57</v>
      </c>
      <c r="C14" s="1"/>
    </row>
    <row r="15" spans="1:14" ht="15.75" thickBot="1">
      <c r="A15" s="3" t="s">
        <v>58</v>
      </c>
      <c r="B15" s="32" t="s">
        <v>59</v>
      </c>
      <c r="C15" s="4"/>
      <c r="D15" s="4"/>
      <c r="E15" s="4"/>
      <c r="F15" s="4"/>
      <c r="G15" s="4"/>
      <c r="H15" s="4"/>
      <c r="I15" s="4"/>
      <c r="J15" s="4"/>
      <c r="K15" s="4"/>
      <c r="L15" s="4"/>
      <c r="M15" s="4"/>
    </row>
    <row r="16" spans="1:14" s="5" customFormat="1" ht="23.25" customHeight="1">
      <c r="A16" s="100" t="s">
        <v>60</v>
      </c>
      <c r="B16" s="98"/>
      <c r="C16" s="6"/>
      <c r="D16" s="6"/>
      <c r="E16" s="6"/>
      <c r="F16" s="6"/>
      <c r="G16" s="6"/>
      <c r="H16" s="6"/>
      <c r="I16" s="6"/>
      <c r="J16" s="6"/>
      <c r="K16" s="6"/>
      <c r="L16" s="6"/>
      <c r="M16" s="6"/>
    </row>
    <row r="17" spans="1:13" ht="30">
      <c r="A17" s="2" t="s">
        <v>61</v>
      </c>
      <c r="B17" s="12" t="s">
        <v>62</v>
      </c>
      <c r="C17" s="30"/>
    </row>
    <row r="18" spans="1:13" ht="53.45" customHeight="1">
      <c r="A18" s="2" t="s">
        <v>63</v>
      </c>
      <c r="B18" s="12" t="s">
        <v>64</v>
      </c>
      <c r="C18" s="30"/>
    </row>
    <row r="19" spans="1:13" ht="56.45" customHeight="1">
      <c r="A19" s="2" t="s">
        <v>65</v>
      </c>
      <c r="B19" s="12" t="s">
        <v>66</v>
      </c>
      <c r="C19" s="30"/>
    </row>
    <row r="20" spans="1:13" ht="60">
      <c r="A20" s="2" t="s">
        <v>67</v>
      </c>
      <c r="B20" s="12" t="s">
        <v>68</v>
      </c>
      <c r="C20" s="30"/>
    </row>
    <row r="21" spans="1:13" ht="60">
      <c r="A21" s="2" t="s">
        <v>69</v>
      </c>
      <c r="B21" s="12" t="s">
        <v>70</v>
      </c>
      <c r="C21" s="30"/>
    </row>
    <row r="22" spans="1:13" ht="60">
      <c r="A22" s="2" t="s">
        <v>71</v>
      </c>
      <c r="B22" s="12" t="s">
        <v>72</v>
      </c>
      <c r="C22" s="30"/>
    </row>
    <row r="23" spans="1:13" ht="54" customHeight="1">
      <c r="A23" s="2" t="s">
        <v>73</v>
      </c>
      <c r="B23" s="12" t="s">
        <v>74</v>
      </c>
      <c r="C23" s="30"/>
    </row>
    <row r="24" spans="1:13" ht="58.5" customHeight="1" thickBot="1">
      <c r="A24" s="3" t="s">
        <v>75</v>
      </c>
      <c r="B24" s="32" t="s">
        <v>76</v>
      </c>
      <c r="C24" s="33"/>
      <c r="D24" s="4"/>
      <c r="E24" s="4"/>
      <c r="F24" s="4"/>
      <c r="G24" s="4"/>
      <c r="H24" s="4"/>
      <c r="I24" s="4"/>
      <c r="J24" s="4"/>
      <c r="K24" s="4"/>
      <c r="L24" s="4"/>
      <c r="M24" s="4"/>
    </row>
    <row r="25" spans="1:13" s="5" customFormat="1">
      <c r="A25" s="97" t="s">
        <v>77</v>
      </c>
      <c r="B25" s="98"/>
      <c r="C25" s="6"/>
      <c r="D25" s="6"/>
      <c r="E25" s="6"/>
      <c r="F25" s="6"/>
      <c r="G25" s="6"/>
      <c r="H25" s="6"/>
      <c r="I25" s="6"/>
      <c r="J25" s="6"/>
      <c r="K25" s="6"/>
      <c r="L25" s="6"/>
      <c r="M25" s="6"/>
    </row>
    <row r="26" spans="1:13" ht="45">
      <c r="A26" s="2" t="s">
        <v>78</v>
      </c>
      <c r="B26" s="12" t="s">
        <v>79</v>
      </c>
      <c r="C26" s="30"/>
    </row>
    <row r="27" spans="1:13" ht="30">
      <c r="A27" s="2" t="s">
        <v>80</v>
      </c>
      <c r="B27" s="12" t="s">
        <v>81</v>
      </c>
      <c r="C27" s="30"/>
    </row>
    <row r="28" spans="1:13" ht="30">
      <c r="A28" s="2" t="s">
        <v>82</v>
      </c>
      <c r="B28" s="12" t="s">
        <v>83</v>
      </c>
      <c r="C28" s="30"/>
    </row>
    <row r="29" spans="1:13" ht="30">
      <c r="A29" s="2" t="s">
        <v>84</v>
      </c>
      <c r="B29" s="12" t="s">
        <v>85</v>
      </c>
      <c r="C29" s="30"/>
    </row>
    <row r="30" spans="1:13" ht="45">
      <c r="A30" s="2" t="s">
        <v>86</v>
      </c>
      <c r="B30" s="12" t="s">
        <v>87</v>
      </c>
      <c r="C30" s="30"/>
    </row>
    <row r="31" spans="1:13" ht="30.75" thickBot="1">
      <c r="A31" s="2" t="s">
        <v>88</v>
      </c>
      <c r="B31" s="12" t="s">
        <v>89</v>
      </c>
      <c r="C31" s="30"/>
    </row>
    <row r="32" spans="1:13" ht="15.75" hidden="1" thickBot="1">
      <c r="A32" s="2"/>
      <c r="B32" s="31" t="s">
        <v>90</v>
      </c>
      <c r="C32" s="30"/>
      <c r="D32" s="30"/>
      <c r="E32" s="30"/>
      <c r="F32" s="30"/>
      <c r="G32" s="30"/>
      <c r="H32" s="30"/>
      <c r="I32" s="30"/>
      <c r="J32" s="30"/>
      <c r="K32" s="30"/>
      <c r="L32" s="30"/>
      <c r="M32" s="30"/>
    </row>
    <row r="33" spans="1:13" ht="15.75" hidden="1" thickBot="1">
      <c r="A33" s="2"/>
      <c r="B33" s="31" t="s">
        <v>91</v>
      </c>
      <c r="C33" s="30"/>
      <c r="D33" s="30"/>
      <c r="E33" s="30"/>
      <c r="F33" s="30"/>
      <c r="G33" s="30"/>
      <c r="H33" s="30"/>
      <c r="I33" s="30"/>
      <c r="J33" s="30"/>
      <c r="K33" s="30"/>
      <c r="L33" s="30"/>
      <c r="M33" s="30"/>
    </row>
    <row r="34" spans="1:13" ht="15.75" hidden="1" thickBot="1">
      <c r="A34" s="2"/>
      <c r="B34" s="31" t="s">
        <v>92</v>
      </c>
      <c r="C34" s="30"/>
      <c r="D34" s="30"/>
      <c r="E34" s="30"/>
      <c r="F34" s="30"/>
      <c r="G34" s="30"/>
      <c r="H34" s="30"/>
      <c r="I34" s="30"/>
      <c r="J34" s="30"/>
      <c r="K34" s="30"/>
      <c r="L34" s="30"/>
      <c r="M34" s="30"/>
    </row>
    <row r="35" spans="1:13" ht="15.75" hidden="1" thickBot="1">
      <c r="A35" s="3"/>
      <c r="B35" s="34" t="s">
        <v>37</v>
      </c>
      <c r="C35" s="33"/>
      <c r="D35" s="33"/>
      <c r="E35" s="33"/>
      <c r="F35" s="33"/>
      <c r="G35" s="33"/>
      <c r="H35" s="33"/>
      <c r="I35" s="33"/>
      <c r="J35" s="33"/>
      <c r="K35" s="33"/>
      <c r="L35" s="33"/>
      <c r="M35" s="33"/>
    </row>
    <row r="36" spans="1:13" s="5" customFormat="1">
      <c r="A36" s="97" t="s">
        <v>93</v>
      </c>
      <c r="B36" s="98"/>
      <c r="C36" s="6"/>
      <c r="D36" s="6"/>
      <c r="E36" s="6"/>
      <c r="F36" s="6"/>
      <c r="G36" s="6"/>
      <c r="H36" s="6"/>
      <c r="I36" s="6"/>
      <c r="J36" s="6"/>
      <c r="K36" s="6"/>
      <c r="L36" s="6"/>
      <c r="M36" s="6"/>
    </row>
    <row r="37" spans="1:13" ht="60">
      <c r="A37" s="2" t="s">
        <v>94</v>
      </c>
      <c r="B37" s="12" t="s">
        <v>95</v>
      </c>
      <c r="C37" s="30"/>
    </row>
    <row r="38" spans="1:13" ht="60">
      <c r="A38" s="2" t="s">
        <v>96</v>
      </c>
      <c r="B38" s="12" t="s">
        <v>97</v>
      </c>
      <c r="C38" s="30"/>
    </row>
    <row r="39" spans="1:13" ht="45">
      <c r="A39" s="2" t="s">
        <v>98</v>
      </c>
      <c r="B39" s="12" t="s">
        <v>99</v>
      </c>
      <c r="C39" s="30"/>
    </row>
    <row r="40" spans="1:13" ht="30.75" thickBot="1">
      <c r="A40" s="3" t="s">
        <v>100</v>
      </c>
      <c r="B40" s="32" t="s">
        <v>101</v>
      </c>
      <c r="C40" s="33"/>
      <c r="D40" s="4"/>
      <c r="E40" s="4"/>
      <c r="F40" s="4"/>
      <c r="G40" s="4"/>
      <c r="H40" s="4"/>
      <c r="I40" s="4"/>
      <c r="J40" s="4"/>
      <c r="K40" s="4"/>
      <c r="L40" s="4"/>
      <c r="M40" s="4"/>
    </row>
    <row r="41" spans="1:13" ht="60.75" customHeight="1">
      <c r="A41" s="45" t="s">
        <v>102</v>
      </c>
      <c r="B41" s="96" t="s">
        <v>103</v>
      </c>
      <c r="C41" s="96"/>
      <c r="D41" s="96"/>
      <c r="E41" s="96"/>
      <c r="F41" s="96"/>
    </row>
    <row r="45" spans="1:13">
      <c r="B45" s="13"/>
    </row>
    <row r="46" spans="1:13">
      <c r="B46" s="13"/>
    </row>
    <row r="47" spans="1:13">
      <c r="B47" s="13"/>
    </row>
  </sheetData>
  <mergeCells count="7">
    <mergeCell ref="B41:F41"/>
    <mergeCell ref="A2:B2"/>
    <mergeCell ref="A1:B1"/>
    <mergeCell ref="A16:B16"/>
    <mergeCell ref="A25:B25"/>
    <mergeCell ref="A36:B36"/>
    <mergeCell ref="A6:B6"/>
  </mergeCells>
  <dataValidations count="28">
    <dataValidation type="list" allowBlank="1" showInputMessage="1" showErrorMessage="1" sqref="C37:C39" xr:uid="{00000000-0002-0000-0100-000000000000}">
      <formula1>"Yes, More or less the same, No = clear deterioration: Unknow"</formula1>
    </dataValidation>
    <dataValidation type="list" allowBlank="1" showInputMessage="1" showErrorMessage="1" sqref="C31" xr:uid="{00000000-0002-0000-0100-000001000000}">
      <formula1>"&gt;5 years, 1 to 5 years, &lt;1 year, Unknow"</formula1>
    </dataValidation>
    <dataValidation type="list" allowBlank="1" showInputMessage="1" showErrorMessage="1" sqref="C26:C27 C29:C30" xr:uid="{00000000-0002-0000-0100-000002000000}">
      <formula1>"Higher, Equal, Lower, Unknow"</formula1>
    </dataValidation>
    <dataValidation type="list" allowBlank="1" showInputMessage="1" showErrorMessage="1" prompt="if you answer &lt;10%, please note that the economic performance might suffer or the economic opportunities could be limited" sqref="D31:M31" xr:uid="{00000000-0002-0000-0100-000003000000}">
      <formula1>$B$32:$B$35</formula1>
    </dataValidation>
    <dataValidation allowBlank="1" showInputMessage="1" showErrorMessage="1" prompt="For instance, reduce energy demand and/or supply and greenhouse gas emission" sqref="B18" xr:uid="{00000000-0002-0000-0100-000004000000}"/>
    <dataValidation allowBlank="1" showInputMessage="1" showErrorMessage="1" prompt="For instance, use of recycled or renewable raw materials, recycling or biodegradability, development of reusable, reparable and/or refurshable product, higher durability and/or prolonged  product lifetime" sqref="B19" xr:uid="{00000000-0002-0000-0100-000005000000}"/>
    <dataValidation allowBlank="1" showInputMessage="1" showErrorMessage="1" prompt="For instance, improve production efficiency, reduce raw material and (natural) resource use, use of bio-based material" sqref="B20" xr:uid="{00000000-0002-0000-0100-000006000000}"/>
    <dataValidation allowBlank="1" showInputMessage="1" showErrorMessage="1" prompt="For instance, reduce noise, reduce emissions into air and soil and/or plastic use" sqref="B21" xr:uid="{00000000-0002-0000-0100-000007000000}"/>
    <dataValidation allowBlank="1" showInputMessage="1" showErrorMessage="1" prompt="For instance, reduce emissions into water, enable water savings" sqref="B22" xr:uid="{00000000-0002-0000-0100-000008000000}"/>
    <dataValidation allowBlank="1" showInputMessage="1" showErrorMessage="1" prompt="For instance, reduce environmental exposure, improve eco tox profile, reduce land use" sqref="B23" xr:uid="{00000000-0002-0000-0100-000009000000}"/>
    <dataValidation allowBlank="1" showInputMessage="1" showErrorMessage="1" prompt="For instance, improve human tox profile, enable safer handling and use of chemical substances, reduce air, water and soil contamination" sqref="B24" xr:uid="{00000000-0002-0000-0100-00000A000000}"/>
    <dataValidation allowBlank="1" showInputMessage="1" showErrorMessage="1" prompt="An improved or a new functionality can include, for instance, UV-protection, enhanced photocatalytical self-cleaning/ self-cleaning capacity/property, conductible, antimicrobial function. " sqref="B26" xr:uid="{00000000-0002-0000-0100-00000B000000}"/>
    <dataValidation allowBlank="1" showInputMessage="1" showErrorMessage="1" prompt="e.g., consumers and local community health and safety, transparency in communications to customers, limiting  negative effects on local community" sqref="B37" xr:uid="{00000000-0002-0000-0100-00000C000000}"/>
    <dataValidation allowBlank="1" showInputMessage="1" showErrorMessage="1" prompt="For instance, enable food security, reduce poverty" sqref="B40" xr:uid="{00000000-0002-0000-0100-00000D000000}"/>
    <dataValidation type="list" allowBlank="1" showInputMessage="1" showErrorMessage="1" sqref="D17:M17 D37:M37 C8:M15 C3:M6 D30:M30" xr:uid="{00000000-0002-0000-0100-00000E000000}">
      <formula1>"Unknown, No, Yes"</formula1>
    </dataValidation>
    <dataValidation type="list" allowBlank="1" showInputMessage="1" showErrorMessage="1" prompt="if you answer no, please note that the economic performance might suffer or the economic opportunities could be limited_x000a_" sqref="D26:M26" xr:uid="{00000000-0002-0000-0100-00000F000000}">
      <formula1>"Unknown, No, Yes"</formula1>
    </dataValidation>
    <dataValidation type="list" allowBlank="1" showInputMessage="1" showErrorMessage="1" prompt="If you answer yes, ensure in which tonnage band does the produced material or product falls and fulfil REACH Regulation (EC 1907/2006) requirements accordingly   " sqref="D27:M27" xr:uid="{00000000-0002-0000-0100-000010000000}">
      <formula1>"Unknown, No, Yes"</formula1>
    </dataValidation>
    <dataValidation type="list" allowBlank="1" showInputMessage="1" showErrorMessage="1" prompt="if you answer no, please note that the economic performance might suffer or the economic opportunities could be limited" sqref="D28:M29" xr:uid="{00000000-0002-0000-0100-000011000000}">
      <formula1>"Unknown, No, Yes"</formula1>
    </dataValidation>
    <dataValidation type="list" allowBlank="1" showInputMessage="1" showErrorMessage="1" sqref="D38:M39" xr:uid="{00000000-0002-0000-0100-000012000000}">
      <formula1>"Yes, No, Unknown"</formula1>
    </dataValidation>
    <dataValidation type="list" allowBlank="1" showInputMessage="1" showErrorMessage="1" prompt="For instance, reduce energy demand and/or supply and greenhouse gas emission" sqref="D18:M18" xr:uid="{00000000-0002-0000-0100-000013000000}">
      <formula1>"Unknown, Negative, Equal, Positive"</formula1>
    </dataValidation>
    <dataValidation type="list" allowBlank="1" showInputMessage="1" showErrorMessage="1" prompt="For instance, use of recycled or renewable raw materials, recycling or biodegradability, development of reusable, reparable and/or refurshable product, higher durability and/or prolonged  product lifetime" sqref="D19:M19" xr:uid="{00000000-0002-0000-0100-000014000000}">
      <formula1>"Unknown, Negative, Equal, Positive"</formula1>
    </dataValidation>
    <dataValidation type="list" allowBlank="1" showInputMessage="1" showErrorMessage="1" prompt="For instance, improve production efficiency, reduce raw material and (natural) resource use, use of bio-based material" sqref="D20:M20" xr:uid="{00000000-0002-0000-0100-000015000000}">
      <formula1>"Unknown, Negative, Equal, Positive"</formula1>
    </dataValidation>
    <dataValidation type="list" allowBlank="1" showInputMessage="1" showErrorMessage="1" prompt="For instance, reduce noise, reduce emissions into air and soil and/or plastic use" sqref="D21:M21" xr:uid="{00000000-0002-0000-0100-000016000000}">
      <formula1>"Unknown, Negative, Equal, Positive"</formula1>
    </dataValidation>
    <dataValidation type="list" allowBlank="1" showInputMessage="1" showErrorMessage="1" prompt="For instance, reduce emissions into water, enable water savings" sqref="D22:M22" xr:uid="{00000000-0002-0000-0100-000017000000}">
      <formula1>"Unknown, Negative, Equal, Positive"</formula1>
    </dataValidation>
    <dataValidation type="list" allowBlank="1" showInputMessage="1" showErrorMessage="1" prompt="For instance, reduce environmental exposure, improve eco tox profile, reduce land use" sqref="D23:M23" xr:uid="{00000000-0002-0000-0100-000018000000}">
      <formula1>"Unknown, Negative, Equal, Positive"</formula1>
    </dataValidation>
    <dataValidation type="list" allowBlank="1" showInputMessage="1" showErrorMessage="1" prompt="For instance, improve human tox profile, enable safer handling and use of chemical substances, reduce air, water and soil contamination" sqref="D24:M24" xr:uid="{00000000-0002-0000-0100-000019000000}">
      <formula1>"Unknown, Negative, Equal, Positive"</formula1>
    </dataValidation>
    <dataValidation type="list" allowBlank="1" showInputMessage="1" showErrorMessage="1" prompt="For instance, enable food security, reduce poverty" sqref="D40:M40" xr:uid="{00000000-0002-0000-0100-00001A000000}">
      <formula1>"Unknown, Negative, Equal, Positive"</formula1>
    </dataValidation>
    <dataValidation type="list" allowBlank="1" showInputMessage="1" showErrorMessage="1" sqref="C7:M7" xr:uid="{F1CB9D92-7AAC-40E1-8176-0972DAA8CE6C}">
      <formula1>"No, Yes"</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4"/>
  <sheetViews>
    <sheetView zoomScale="81" zoomScaleNormal="81" workbookViewId="0" xr3:uid="{842E5F09-E766-5B8D-85AF-A39847EA96FD}">
      <pane xSplit="1" ySplit="2" topLeftCell="C3" activePane="bottomRight" state="frozen"/>
      <selection pane="bottomRight" activeCell="C3" sqref="C3"/>
      <selection pane="bottomLeft" activeCell="A2" sqref="A2"/>
      <selection pane="topRight" activeCell="C1" sqref="C1"/>
    </sheetView>
  </sheetViews>
  <sheetFormatPr defaultColWidth="9.28515625" defaultRowHeight="15"/>
  <cols>
    <col min="1" max="1" width="42.85546875" style="18" customWidth="1"/>
    <col min="2" max="2" width="25.7109375" style="14" hidden="1" customWidth="1"/>
    <col min="3" max="12" width="25.28515625" style="7" customWidth="1"/>
    <col min="13" max="16384" width="9.28515625" style="1"/>
  </cols>
  <sheetData>
    <row r="1" spans="1:12" s="44" customFormat="1" ht="28.5">
      <c r="A1" s="101" t="s">
        <v>104</v>
      </c>
      <c r="B1" s="101"/>
      <c r="C1" s="101"/>
      <c r="D1" s="101"/>
      <c r="E1" s="101"/>
      <c r="F1" s="101"/>
      <c r="G1" s="101"/>
      <c r="H1" s="101"/>
      <c r="I1" s="101"/>
      <c r="J1" s="101"/>
      <c r="K1" s="101"/>
      <c r="L1" s="101"/>
    </row>
    <row r="2" spans="1:12" s="9" customFormat="1" ht="19.5" thickBot="1">
      <c r="A2" s="28" t="s">
        <v>105</v>
      </c>
      <c r="B2" s="16" t="s">
        <v>106</v>
      </c>
      <c r="C2" s="11" t="s">
        <v>20</v>
      </c>
      <c r="D2" s="11" t="s">
        <v>21</v>
      </c>
      <c r="E2" s="11" t="s">
        <v>22</v>
      </c>
      <c r="F2" s="11" t="s">
        <v>23</v>
      </c>
      <c r="G2" s="11" t="s">
        <v>24</v>
      </c>
      <c r="H2" s="11" t="s">
        <v>25</v>
      </c>
      <c r="I2" s="11" t="s">
        <v>26</v>
      </c>
      <c r="J2" s="11" t="s">
        <v>27</v>
      </c>
      <c r="K2" s="11" t="s">
        <v>28</v>
      </c>
      <c r="L2" s="11" t="s">
        <v>29</v>
      </c>
    </row>
    <row r="3" spans="1:12">
      <c r="A3" s="10" t="s">
        <v>107</v>
      </c>
      <c r="B3" s="20" t="b">
        <f>IF('2.Questionaire'!C3="Yes",-10,IF('2.Questionaire'!C3="Unknow","?",IF('2.Questionaire'!C3="No",10)))</f>
        <v>0</v>
      </c>
      <c r="C3" s="21">
        <f>IF('2.Questionaire'!D3="Yes",-10,IF('2.Questionaire'!D3="Unknown","?",IF('2.Questionaire'!D3="No",10)))</f>
        <v>10</v>
      </c>
      <c r="D3" s="21" t="b">
        <f>IF('2.Questionaire'!E3="Yes",-10,IF('2.Questionaire'!E3="Unknown","?",IF('2.Questionaire'!E3="No",10)))</f>
        <v>0</v>
      </c>
      <c r="E3" s="21" t="b">
        <f>IF('2.Questionaire'!F3="Yes",-10,IF('2.Questionaire'!F3="Unknown","?",IF('2.Questionaire'!F3="No",10)))</f>
        <v>0</v>
      </c>
      <c r="F3" s="21" t="b">
        <f>IF('2.Questionaire'!G3="Yes",-10,IF('2.Questionaire'!G3="Unknown","?",IF('2.Questionaire'!G3="No",10)))</f>
        <v>0</v>
      </c>
      <c r="G3" s="21" t="b">
        <f>IF('2.Questionaire'!H3="Yes",-10,IF('2.Questionaire'!H3="Unknown","?",IF('2.Questionaire'!H3="No",10)))</f>
        <v>0</v>
      </c>
      <c r="H3" s="21" t="b">
        <f>IF('2.Questionaire'!I3="Yes",-10,IF('2.Questionaire'!I3="Unknown","?",IF('2.Questionaire'!I3="No",10)))</f>
        <v>0</v>
      </c>
      <c r="I3" s="21" t="b">
        <f>IF('2.Questionaire'!J3="Yes",-10,IF('2.Questionaire'!J3="Unknown","?",IF('2.Questionaire'!J3="No",10)))</f>
        <v>0</v>
      </c>
      <c r="J3" s="21" t="b">
        <f>IF('2.Questionaire'!K3="Yes",-10,IF('2.Questionaire'!K3="Unknown","?",IF('2.Questionaire'!K3="No",10)))</f>
        <v>0</v>
      </c>
      <c r="K3" s="21" t="b">
        <f>IF('2.Questionaire'!L3="Yes",-10,IF('2.Questionaire'!L3="Unknown","?",IF('2.Questionaire'!L3="No",10)))</f>
        <v>0</v>
      </c>
      <c r="L3" s="21" t="b">
        <f>IF('2.Questionaire'!M3="Yes",-10,IF('2.Questionaire'!M3="Unknown","?",IF('2.Questionaire'!M3="No",10)))</f>
        <v>0</v>
      </c>
    </row>
    <row r="4" spans="1:12">
      <c r="A4" s="2" t="s">
        <v>108</v>
      </c>
      <c r="B4" s="14" t="b">
        <f>IF('2.Questionaire'!C4="Yes",-10,IF('2.Questionaire'!C4="Unknow","?",IF('2.Questionaire'!C4="No",10)))</f>
        <v>0</v>
      </c>
      <c r="C4" s="7" t="str">
        <f>IF('2.Questionaire'!D4="Yes",-10,IF('2.Questionaire'!D4="Unknown","?",IF('2.Questionaire'!D4="No",10)))</f>
        <v>?</v>
      </c>
      <c r="D4" s="7" t="b">
        <f>IF('2.Questionaire'!E4="Yes",-10,IF('2.Questionaire'!E4="Unknown","?",IF('2.Questionaire'!E4="No",10)))</f>
        <v>0</v>
      </c>
      <c r="E4" s="7" t="b">
        <f>IF('2.Questionaire'!F4="Yes",-10,IF('2.Questionaire'!F4="Unknown","?",IF('2.Questionaire'!F4="No",10)))</f>
        <v>0</v>
      </c>
      <c r="F4" s="7" t="b">
        <f>IF('2.Questionaire'!G4="Yes",-10,IF('2.Questionaire'!G4="Unknown","?",IF('2.Questionaire'!G4="No",10)))</f>
        <v>0</v>
      </c>
      <c r="G4" s="7" t="b">
        <f>IF('2.Questionaire'!H4="Yes",-10,IF('2.Questionaire'!H4="Unknown","?",IF('2.Questionaire'!H4="No",10)))</f>
        <v>0</v>
      </c>
      <c r="H4" s="7" t="b">
        <f>IF('2.Questionaire'!I4="Yes",-10,IF('2.Questionaire'!I4="Unknown","?",IF('2.Questionaire'!I4="No",10)))</f>
        <v>0</v>
      </c>
      <c r="I4" s="7" t="b">
        <f>IF('2.Questionaire'!J4="Yes",-10,IF('2.Questionaire'!J4="Unknown","?",IF('2.Questionaire'!J4="No",10)))</f>
        <v>0</v>
      </c>
      <c r="J4" s="7" t="b">
        <f>IF('2.Questionaire'!K4="Yes",-10,IF('2.Questionaire'!K4="Unknown","?",IF('2.Questionaire'!K4="No",10)))</f>
        <v>0</v>
      </c>
      <c r="K4" s="7" t="b">
        <f>IF('2.Questionaire'!L4="Yes",-10,IF('2.Questionaire'!L4="Unknown","?",IF('2.Questionaire'!L4="No",10)))</f>
        <v>0</v>
      </c>
      <c r="L4" s="7" t="b">
        <f>IF('2.Questionaire'!M4="Yes",-10,IF('2.Questionaire'!M4="Unknown","?",IF('2.Questionaire'!M4="No",10)))</f>
        <v>0</v>
      </c>
    </row>
    <row r="5" spans="1:12">
      <c r="A5" s="23" t="s">
        <v>109</v>
      </c>
      <c r="B5" s="14" t="b">
        <f>IF('2.Questionaire'!C5="Yes",-10,IF('2.Questionaire'!C5="Unknow","?",IF('2.Questionaire'!C5="No",10)))</f>
        <v>0</v>
      </c>
      <c r="C5" s="7">
        <f>IF('2.Questionaire'!D5="Yes",-10,IF('2.Questionaire'!D5="Unknown","?",IF('2.Questionaire'!D5="No",10)))</f>
        <v>-10</v>
      </c>
      <c r="D5" s="7" t="b">
        <f>IF('2.Questionaire'!E5="Yes",-10,IF('2.Questionaire'!E5="Unknown","?",IF('2.Questionaire'!E5="No",10)))</f>
        <v>0</v>
      </c>
      <c r="E5" s="7" t="b">
        <f>IF('2.Questionaire'!F5="Yes",-10,IF('2.Questionaire'!F5="Unknown","?",IF('2.Questionaire'!F5="No",10)))</f>
        <v>0</v>
      </c>
      <c r="F5" s="7" t="b">
        <f>IF('2.Questionaire'!G5="Yes",-10,IF('2.Questionaire'!G5="Unknown","?",IF('2.Questionaire'!G5="No",10)))</f>
        <v>0</v>
      </c>
      <c r="G5" s="7" t="b">
        <f>IF('2.Questionaire'!H5="Yes",-10,IF('2.Questionaire'!H5="Unknown","?",IF('2.Questionaire'!H5="No",10)))</f>
        <v>0</v>
      </c>
      <c r="H5" s="7" t="b">
        <f>IF('2.Questionaire'!I5="Yes",-10,IF('2.Questionaire'!I5="Unknown","?",IF('2.Questionaire'!I5="No",10)))</f>
        <v>0</v>
      </c>
      <c r="I5" s="7" t="b">
        <f>IF('2.Questionaire'!J5="Yes",-10,IF('2.Questionaire'!J5="Unknown","?",IF('2.Questionaire'!J5="No",10)))</f>
        <v>0</v>
      </c>
      <c r="J5" s="7" t="b">
        <f>IF('2.Questionaire'!K5="Yes",-10,IF('2.Questionaire'!K5="Unknown","?",IF('2.Questionaire'!K5="No",10)))</f>
        <v>0</v>
      </c>
      <c r="K5" s="7" t="b">
        <f>IF('2.Questionaire'!L5="Yes",-10,IF('2.Questionaire'!L5="Unknown","?",IF('2.Questionaire'!L5="No",10)))</f>
        <v>0</v>
      </c>
      <c r="L5" s="7" t="b">
        <f>IF('2.Questionaire'!M5="Yes",-10,IF('2.Questionaire'!M5="Unknown","?",IF('2.Questionaire'!M5="No",10)))</f>
        <v>0</v>
      </c>
    </row>
    <row r="6" spans="1:12" s="8" customFormat="1" ht="15.75" customHeight="1" thickBot="1">
      <c r="A6" s="22" t="s">
        <v>110</v>
      </c>
      <c r="B6" s="15">
        <f>SUM(B3:B4)</f>
        <v>0</v>
      </c>
      <c r="C6" s="55" t="str">
        <f>IF(SUM(C3:C5)&lt;$B$6,"Degradation",IF(SUM(C3:C5)=$B$6,"Equal",IF(SUM(C3:C5)&gt;$B$6,"Improvement")))</f>
        <v>Equal</v>
      </c>
      <c r="D6" s="55" t="str">
        <f t="shared" ref="D6:L6" si="0">IF(SUM(D3:D5)&lt;$B$6,"Degradation",IF(SUM(D3:D5)=$B$6,"Equal",IF(SUM(D3:D5)&gt;$B$6,"Improvement")))</f>
        <v>Equal</v>
      </c>
      <c r="E6" s="55" t="str">
        <f t="shared" si="0"/>
        <v>Equal</v>
      </c>
      <c r="F6" s="55" t="str">
        <f t="shared" si="0"/>
        <v>Equal</v>
      </c>
      <c r="G6" s="55" t="str">
        <f t="shared" si="0"/>
        <v>Equal</v>
      </c>
      <c r="H6" s="55" t="str">
        <f t="shared" si="0"/>
        <v>Equal</v>
      </c>
      <c r="I6" s="55" t="str">
        <f t="shared" si="0"/>
        <v>Equal</v>
      </c>
      <c r="J6" s="55" t="str">
        <f t="shared" si="0"/>
        <v>Equal</v>
      </c>
      <c r="K6" s="55" t="str">
        <f t="shared" si="0"/>
        <v>Equal</v>
      </c>
      <c r="L6" s="55" t="str">
        <f t="shared" si="0"/>
        <v>Equal</v>
      </c>
    </row>
    <row r="7" spans="1:12">
      <c r="A7" s="10" t="s">
        <v>111</v>
      </c>
      <c r="B7" s="20" t="b">
        <f>IF('2.Questionaire'!C7="Yes",10,IF('2.Questionaire'!C7="Unknow","?",IF('2.Questionaire'!C7="No",-10)))</f>
        <v>0</v>
      </c>
      <c r="C7" s="21" t="b">
        <f>IF('2.Questionaire'!D7="Yes",10,IF('2.Questionaire'!D7="Unknown","?",IF('2.Questionaire'!D7="No",-10)))</f>
        <v>0</v>
      </c>
      <c r="D7" s="21" t="b">
        <f>IF('2.Questionaire'!E7="Yes",10,IF('2.Questionaire'!E7="Unknown","?",IF('2.Questionaire'!E7="No",-10)))</f>
        <v>0</v>
      </c>
      <c r="E7" s="21" t="b">
        <f>IF('2.Questionaire'!F7="Yes",10,IF('2.Questionaire'!F7="Unknown","?",IF('2.Questionaire'!F7="No",-10)))</f>
        <v>0</v>
      </c>
      <c r="F7" s="21" t="b">
        <f>IF('2.Questionaire'!G7="Yes",10,IF('2.Questionaire'!G7="Unknown","?",IF('2.Questionaire'!G7="No",-10)))</f>
        <v>0</v>
      </c>
      <c r="G7" s="21" t="b">
        <f>IF('2.Questionaire'!H7="Yes",10,IF('2.Questionaire'!H7="Unknown","?",IF('2.Questionaire'!H7="No",-10)))</f>
        <v>0</v>
      </c>
      <c r="H7" s="21" t="b">
        <f>IF('2.Questionaire'!I7="Yes",10,IF('2.Questionaire'!I7="Unknown","?",IF('2.Questionaire'!I7="No",-10)))</f>
        <v>0</v>
      </c>
      <c r="I7" s="21" t="b">
        <f>IF('2.Questionaire'!J7="Yes",10,IF('2.Questionaire'!J7="Unknown","?",IF('2.Questionaire'!J7="No",-10)))</f>
        <v>0</v>
      </c>
      <c r="J7" s="21" t="b">
        <f>IF('2.Questionaire'!K7="Yes",10,IF('2.Questionaire'!K7="Unknown","?",IF('2.Questionaire'!K7="No",-10)))</f>
        <v>0</v>
      </c>
      <c r="K7" s="21" t="b">
        <f>IF('2.Questionaire'!L7="Yes",10,IF('2.Questionaire'!L7="Unknown","?",IF('2.Questionaire'!L7="No",-10)))</f>
        <v>0</v>
      </c>
      <c r="L7" s="21" t="b">
        <f>IF('2.Questionaire'!M7="Yes",10,IF('2.Questionaire'!M7="Unknown","?",IF('2.Questionaire'!M7="No",-10)))</f>
        <v>0</v>
      </c>
    </row>
    <row r="8" spans="1:12">
      <c r="A8" s="2" t="s">
        <v>112</v>
      </c>
      <c r="B8" s="14" t="b">
        <f>IF('2.Questionaire'!C8="Yes",-10,IF('2.Questionaire'!C8="Unknow","?",IF('2.Questionaire'!C8="No",10)))</f>
        <v>0</v>
      </c>
      <c r="C8" s="7" t="b">
        <f>IF('2.Questionaire'!D8="Yes",-10,IF('2.Questionaire'!D8="Unknown","?",IF('2.Questionaire'!D8="No",10)))</f>
        <v>0</v>
      </c>
      <c r="D8" s="7" t="b">
        <f>IF('2.Questionaire'!E8="Yes",-10,IF('2.Questionaire'!E8="Unknown","?",IF('2.Questionaire'!E8="No",10)))</f>
        <v>0</v>
      </c>
      <c r="E8" s="7" t="b">
        <f>IF('2.Questionaire'!F8="Yes",-10,IF('2.Questionaire'!F8="Unknown","?",IF('2.Questionaire'!F8="No",10)))</f>
        <v>0</v>
      </c>
      <c r="F8" s="7" t="b">
        <f>IF('2.Questionaire'!G8="Yes",-10,IF('2.Questionaire'!G8="Unknown","?",IF('2.Questionaire'!G8="No",10)))</f>
        <v>0</v>
      </c>
      <c r="G8" s="7" t="b">
        <f>IF('2.Questionaire'!H8="Yes",-10,IF('2.Questionaire'!H8="Unknown","?",IF('2.Questionaire'!H8="No",10)))</f>
        <v>0</v>
      </c>
      <c r="H8" s="7" t="b">
        <f>IF('2.Questionaire'!I8="Yes",-10,IF('2.Questionaire'!I8="Unknown","?",IF('2.Questionaire'!I8="No",10)))</f>
        <v>0</v>
      </c>
      <c r="I8" s="7" t="b">
        <f>IF('2.Questionaire'!J8="Yes",-10,IF('2.Questionaire'!J8="Unknown","?",IF('2.Questionaire'!J8="No",10)))</f>
        <v>0</v>
      </c>
      <c r="J8" s="7" t="b">
        <f>IF('2.Questionaire'!K8="Yes",-10,IF('2.Questionaire'!K8="Unknown","?",IF('2.Questionaire'!K8="No",10)))</f>
        <v>0</v>
      </c>
      <c r="K8" s="7" t="b">
        <f>IF('2.Questionaire'!L8="Yes",-10,IF('2.Questionaire'!L8="Unknown","?",IF('2.Questionaire'!L8="No",10)))</f>
        <v>0</v>
      </c>
      <c r="L8" s="7" t="b">
        <f>IF('2.Questionaire'!M8="Yes",-10,IF('2.Questionaire'!M8="Unknown","?",IF('2.Questionaire'!M8="No",10)))</f>
        <v>0</v>
      </c>
    </row>
    <row r="9" spans="1:12">
      <c r="A9" s="2" t="s">
        <v>113</v>
      </c>
      <c r="B9" s="14" t="b">
        <f>IF('2.Questionaire'!C9="Yes",-10,IF('2.Questionaire'!C9="Unknow","?",IF('2.Questionaire'!C9="No",10)))</f>
        <v>0</v>
      </c>
      <c r="C9" s="7" t="str">
        <f>IF('2.Questionaire'!D9="Yes",-10,IF('2.Questionaire'!D9="Unknown","?",IF('2.Questionaire'!D9="No",10, IF('2.Questionaire'!D9="","NA"))))</f>
        <v>NA</v>
      </c>
      <c r="D9" s="7" t="str">
        <f>IF('2.Questionaire'!E9="Yes",-10,IF('2.Questionaire'!E9="Unknown","?",IF('2.Questionaire'!E9="No",10, IF('2.Questionaire'!E9="","NA"))))</f>
        <v>NA</v>
      </c>
      <c r="E9" s="7" t="str">
        <f>IF('2.Questionaire'!F9="Yes",-10,IF('2.Questionaire'!F9="Unknown","?",IF('2.Questionaire'!F9="No",10, IF('2.Questionaire'!F9="","NA"))))</f>
        <v>NA</v>
      </c>
      <c r="F9" s="7" t="str">
        <f>IF('2.Questionaire'!G9="Yes",-10,IF('2.Questionaire'!G9="Unknown","?",IF('2.Questionaire'!G9="No",10, IF('2.Questionaire'!G9="","NA"))))</f>
        <v>NA</v>
      </c>
      <c r="G9" s="7" t="str">
        <f>IF('2.Questionaire'!H9="Yes",-10,IF('2.Questionaire'!H9="Unknown","?",IF('2.Questionaire'!H9="No",10, IF('2.Questionaire'!H9="","NA"))))</f>
        <v>NA</v>
      </c>
      <c r="H9" s="7" t="str">
        <f>IF('2.Questionaire'!I9="Yes",-10,IF('2.Questionaire'!I9="Unknown","?",IF('2.Questionaire'!I9="No",10, IF('2.Questionaire'!I9="","NA"))))</f>
        <v>NA</v>
      </c>
      <c r="I9" s="7" t="str">
        <f>IF('2.Questionaire'!J9="Yes",-10,IF('2.Questionaire'!J9="Unknown","?",IF('2.Questionaire'!J9="No",10, IF('2.Questionaire'!J9="","NA"))))</f>
        <v>NA</v>
      </c>
      <c r="J9" s="7" t="str">
        <f>IF('2.Questionaire'!K9="Yes",-10,IF('2.Questionaire'!K9="Unknown","?",IF('2.Questionaire'!K9="No",10, IF('2.Questionaire'!K9="","NA"))))</f>
        <v>NA</v>
      </c>
      <c r="K9" s="7" t="str">
        <f>IF('2.Questionaire'!L9="Yes",-10,IF('2.Questionaire'!L9="Unknown","?",IF('2.Questionaire'!L9="No",10, IF('2.Questionaire'!L9="","NA"))))</f>
        <v>NA</v>
      </c>
      <c r="L9" s="7" t="str">
        <f>IF('2.Questionaire'!M9="Yes",-10,IF('2.Questionaire'!M9="Unknown","?",IF('2.Questionaire'!M9="No",10, IF('2.Questionaire'!M9="","NA"))))</f>
        <v>NA</v>
      </c>
    </row>
    <row r="10" spans="1:12">
      <c r="A10" s="2" t="s">
        <v>114</v>
      </c>
      <c r="B10" s="14" t="b">
        <f>IF('2.Questionaire'!C10="Yes",-10,IF('2.Questionaire'!C10="Unknow","?",IF('2.Questionaire'!C10="No",10)))</f>
        <v>0</v>
      </c>
      <c r="C10" s="7" t="b">
        <f>IF('2.Questionaire'!D10="Yes",-10,IF('2.Questionaire'!D10="Unknown","?",IF('2.Questionaire'!D10="No",10)))</f>
        <v>0</v>
      </c>
      <c r="D10" s="7" t="b">
        <f>IF('2.Questionaire'!E10="Yes",-10,IF('2.Questionaire'!E10="Unknown","?",IF('2.Questionaire'!E10="No",10)))</f>
        <v>0</v>
      </c>
      <c r="E10" s="7" t="b">
        <f>IF('2.Questionaire'!F10="Yes",-10,IF('2.Questionaire'!F10="Unknown","?",IF('2.Questionaire'!F10="No",10)))</f>
        <v>0</v>
      </c>
      <c r="F10" s="7" t="b">
        <f>IF('2.Questionaire'!G10="Yes",-10,IF('2.Questionaire'!G10="Unknown","?",IF('2.Questionaire'!G10="No",10)))</f>
        <v>0</v>
      </c>
      <c r="G10" s="7" t="b">
        <f>IF('2.Questionaire'!H10="Yes",-10,IF('2.Questionaire'!H10="Unknown","?",IF('2.Questionaire'!H10="No",10)))</f>
        <v>0</v>
      </c>
      <c r="H10" s="7" t="b">
        <f>IF('2.Questionaire'!I10="Yes",-10,IF('2.Questionaire'!I10="Unknown","?",IF('2.Questionaire'!I10="No",10)))</f>
        <v>0</v>
      </c>
      <c r="I10" s="7" t="b">
        <f>IF('2.Questionaire'!J10="Yes",-10,IF('2.Questionaire'!J10="Unknown","?",IF('2.Questionaire'!J10="No",10)))</f>
        <v>0</v>
      </c>
      <c r="J10" s="7" t="b">
        <f>IF('2.Questionaire'!K10="Yes",-10,IF('2.Questionaire'!K10="Unknown","?",IF('2.Questionaire'!K10="No",10)))</f>
        <v>0</v>
      </c>
      <c r="K10" s="7" t="b">
        <f>IF('2.Questionaire'!L10="Yes",-10,IF('2.Questionaire'!L10="Unknown","?",IF('2.Questionaire'!L10="No",10)))</f>
        <v>0</v>
      </c>
      <c r="L10" s="7" t="b">
        <f>IF('2.Questionaire'!M10="Yes",-10,IF('2.Questionaire'!M10="Unknown","?",IF('2.Questionaire'!M10="No",10)))</f>
        <v>0</v>
      </c>
    </row>
    <row r="11" spans="1:12">
      <c r="A11" s="2" t="s">
        <v>115</v>
      </c>
      <c r="B11" s="14" t="b">
        <f>IF('2.Questionaire'!C11="Yes",-10,IF('2.Questionaire'!C11="Unknow","?",IF('2.Questionaire'!C11="No",10)))</f>
        <v>0</v>
      </c>
      <c r="C11" s="7" t="b">
        <f>IF('2.Questionaire'!D11="Yes",-10,IF('2.Questionaire'!D11="Unknown","?",IF('2.Questionaire'!D11="No",10)))</f>
        <v>0</v>
      </c>
      <c r="D11" s="7" t="b">
        <f>IF('2.Questionaire'!E11="Yes",-10,IF('2.Questionaire'!E11="Unknown","?",IF('2.Questionaire'!E11="No",10)))</f>
        <v>0</v>
      </c>
      <c r="E11" s="7" t="b">
        <f>IF('2.Questionaire'!F11="Yes",-10,IF('2.Questionaire'!F11="Unknown","?",IF('2.Questionaire'!F11="No",10)))</f>
        <v>0</v>
      </c>
      <c r="F11" s="7" t="b">
        <f>IF('2.Questionaire'!G11="Yes",-10,IF('2.Questionaire'!G11="Unknown","?",IF('2.Questionaire'!G11="No",10)))</f>
        <v>0</v>
      </c>
      <c r="G11" s="7" t="b">
        <f>IF('2.Questionaire'!H11="Yes",-10,IF('2.Questionaire'!H11="Unknown","?",IF('2.Questionaire'!H11="No",10)))</f>
        <v>0</v>
      </c>
      <c r="H11" s="7" t="b">
        <f>IF('2.Questionaire'!I11="Yes",-10,IF('2.Questionaire'!I11="Unknown","?",IF('2.Questionaire'!I11="No",10)))</f>
        <v>0</v>
      </c>
      <c r="I11" s="7" t="b">
        <f>IF('2.Questionaire'!J11="Yes",-10,IF('2.Questionaire'!J11="Unknown","?",IF('2.Questionaire'!J11="No",10)))</f>
        <v>0</v>
      </c>
      <c r="J11" s="7" t="b">
        <f>IF('2.Questionaire'!K11="Yes",-10,IF('2.Questionaire'!K11="Unknown","?",IF('2.Questionaire'!K11="No",10)))</f>
        <v>0</v>
      </c>
      <c r="K11" s="7" t="b">
        <f>IF('2.Questionaire'!L11="Yes",-10,IF('2.Questionaire'!L11="Unknown","?",IF('2.Questionaire'!L11="No",10)))</f>
        <v>0</v>
      </c>
      <c r="L11" s="7" t="b">
        <f>IF('2.Questionaire'!M11="Yes",-10,IF('2.Questionaire'!M11="Unknown","?",IF('2.Questionaire'!M11="No",10)))</f>
        <v>0</v>
      </c>
    </row>
    <row r="12" spans="1:12">
      <c r="A12" s="2" t="s">
        <v>116</v>
      </c>
      <c r="B12" s="14" t="b">
        <f>IF('2.Questionaire'!C12="Yes",-10,IF('2.Questionaire'!C12="Unknow","?",IF('2.Questionaire'!C12="No",10)))</f>
        <v>0</v>
      </c>
      <c r="C12" s="7" t="b">
        <f>IF('2.Questionaire'!D12="Yes",-10,IF('2.Questionaire'!D12="Unknown","?",IF('2.Questionaire'!D12="No",10)))</f>
        <v>0</v>
      </c>
      <c r="D12" s="7" t="b">
        <f>IF('2.Questionaire'!E12="Yes",-10,IF('2.Questionaire'!E12="Unknown","?",IF('2.Questionaire'!E12="No",10)))</f>
        <v>0</v>
      </c>
      <c r="E12" s="7" t="b">
        <f>IF('2.Questionaire'!F12="Yes",-10,IF('2.Questionaire'!F12="Unknown","?",IF('2.Questionaire'!F12="No",10)))</f>
        <v>0</v>
      </c>
      <c r="F12" s="7" t="b">
        <f>IF('2.Questionaire'!G12="Yes",-10,IF('2.Questionaire'!G12="Unknown","?",IF('2.Questionaire'!G12="No",10)))</f>
        <v>0</v>
      </c>
      <c r="G12" s="7" t="b">
        <f>IF('2.Questionaire'!H12="Yes",-10,IF('2.Questionaire'!H12="Unknown","?",IF('2.Questionaire'!H12="No",10)))</f>
        <v>0</v>
      </c>
      <c r="H12" s="7" t="b">
        <f>IF('2.Questionaire'!I12="Yes",-10,IF('2.Questionaire'!I12="Unknown","?",IF('2.Questionaire'!I12="No",10)))</f>
        <v>0</v>
      </c>
      <c r="I12" s="7" t="b">
        <f>IF('2.Questionaire'!J12="Yes",-10,IF('2.Questionaire'!J12="Unknown","?",IF('2.Questionaire'!J12="No",10)))</f>
        <v>0</v>
      </c>
      <c r="J12" s="7" t="b">
        <f>IF('2.Questionaire'!K12="Yes",-10,IF('2.Questionaire'!K12="Unknown","?",IF('2.Questionaire'!K12="No",10)))</f>
        <v>0</v>
      </c>
      <c r="K12" s="7" t="b">
        <f>IF('2.Questionaire'!L12="Yes",-10,IF('2.Questionaire'!L12="Unknown","?",IF('2.Questionaire'!L12="No",10)))</f>
        <v>0</v>
      </c>
      <c r="L12" s="7" t="b">
        <f>IF('2.Questionaire'!M12="Yes",-10,IF('2.Questionaire'!M12="Unknown","?",IF('2.Questionaire'!M12="No",10)))</f>
        <v>0</v>
      </c>
    </row>
    <row r="13" spans="1:12" ht="15" customHeight="1">
      <c r="A13" s="2" t="s">
        <v>117</v>
      </c>
      <c r="B13" s="14" t="b">
        <f>IF('2.Questionaire'!C13="Yes",-10,IF('2.Questionaire'!C13="Unknow","?",IF('2.Questionaire'!C13="No",10)))</f>
        <v>0</v>
      </c>
      <c r="C13" s="7" t="b">
        <f>IF('2.Questionaire'!D13="Yes",-10,IF('2.Questionaire'!D13="Unknown","?",IF('2.Questionaire'!D13="No",10)))</f>
        <v>0</v>
      </c>
      <c r="D13" s="7" t="b">
        <f>IF('2.Questionaire'!E13="Yes",-10,IF('2.Questionaire'!E13="Unknown","?",IF('2.Questionaire'!E13="No",10)))</f>
        <v>0</v>
      </c>
      <c r="E13" s="7" t="b">
        <f>IF('2.Questionaire'!F13="Yes",-10,IF('2.Questionaire'!F13="Unknown","?",IF('2.Questionaire'!F13="No",10)))</f>
        <v>0</v>
      </c>
      <c r="F13" s="7" t="b">
        <f>IF('2.Questionaire'!G13="Yes",-10,IF('2.Questionaire'!G13="Unknown","?",IF('2.Questionaire'!G13="No",10)))</f>
        <v>0</v>
      </c>
      <c r="G13" s="7" t="b">
        <f>IF('2.Questionaire'!H13="Yes",-10,IF('2.Questionaire'!H13="Unknown","?",IF('2.Questionaire'!H13="No",10)))</f>
        <v>0</v>
      </c>
      <c r="H13" s="7" t="b">
        <f>IF('2.Questionaire'!I13="Yes",-10,IF('2.Questionaire'!I13="Unknown","?",IF('2.Questionaire'!I13="No",10)))</f>
        <v>0</v>
      </c>
      <c r="I13" s="7" t="b">
        <f>IF('2.Questionaire'!J13="Yes",-10,IF('2.Questionaire'!J13="Unknown","?",IF('2.Questionaire'!J13="No",10)))</f>
        <v>0</v>
      </c>
      <c r="J13" s="7" t="b">
        <f>IF('2.Questionaire'!K13="Yes",-10,IF('2.Questionaire'!K13="Unknown","?",IF('2.Questionaire'!K13="No",10)))</f>
        <v>0</v>
      </c>
      <c r="K13" s="7" t="b">
        <f>IF('2.Questionaire'!L13="Yes",-10,IF('2.Questionaire'!L13="Unknown","?",IF('2.Questionaire'!L13="No",10)))</f>
        <v>0</v>
      </c>
      <c r="L13" s="7" t="b">
        <f>IF('2.Questionaire'!M13="Yes",-10,IF('2.Questionaire'!M13="Unknown","?",IF('2.Questionaire'!M13="No",10)))</f>
        <v>0</v>
      </c>
    </row>
    <row r="14" spans="1:12">
      <c r="A14" s="2" t="s">
        <v>118</v>
      </c>
      <c r="B14" s="14" t="b">
        <f>IF('2.Questionaire'!C14="Yes",10,IF('2.Questionaire'!C14="Unknow","?",IF('2.Questionaire'!C14="No",-10)))</f>
        <v>0</v>
      </c>
      <c r="C14" s="7" t="b">
        <f>IF('2.Questionaire'!D14="Yes",10,IF('2.Questionaire'!D14="Unknown","?",IF('2.Questionaire'!D14="No",-10)))</f>
        <v>0</v>
      </c>
      <c r="D14" s="7" t="b">
        <f>IF('2.Questionaire'!E14="Yes",10,IF('2.Questionaire'!E14="Unknown","?",IF('2.Questionaire'!E14="No",-10)))</f>
        <v>0</v>
      </c>
      <c r="E14" s="7" t="b">
        <f>IF('2.Questionaire'!F14="Yes",10,IF('2.Questionaire'!F14="Unknown","?",IF('2.Questionaire'!F14="No",-10)))</f>
        <v>0</v>
      </c>
      <c r="F14" s="7" t="b">
        <f>IF('2.Questionaire'!G14="Yes",10,IF('2.Questionaire'!G14="Unknown","?",IF('2.Questionaire'!G14="No",-10)))</f>
        <v>0</v>
      </c>
      <c r="G14" s="7" t="b">
        <f>IF('2.Questionaire'!H14="Yes",10,IF('2.Questionaire'!H14="Unknown","?",IF('2.Questionaire'!H14="No",-10)))</f>
        <v>0</v>
      </c>
      <c r="H14" s="7" t="b">
        <f>IF('2.Questionaire'!I14="Yes",10,IF('2.Questionaire'!I14="Unknown","?",IF('2.Questionaire'!I14="No",-10)))</f>
        <v>0</v>
      </c>
      <c r="I14" s="7" t="b">
        <f>IF('2.Questionaire'!J14="Yes",10,IF('2.Questionaire'!J14="Unknown","?",IF('2.Questionaire'!J14="No",-10)))</f>
        <v>0</v>
      </c>
      <c r="J14" s="7" t="b">
        <f>IF('2.Questionaire'!K14="Yes",10,IF('2.Questionaire'!K14="Unknown","?",IF('2.Questionaire'!K14="No",-10)))</f>
        <v>0</v>
      </c>
      <c r="K14" s="7" t="b">
        <f>IF('2.Questionaire'!L14="Yes",10,IF('2.Questionaire'!L14="Unknown","?",IF('2.Questionaire'!L14="No",-10)))</f>
        <v>0</v>
      </c>
      <c r="L14" s="7" t="b">
        <f>IF('2.Questionaire'!M14="Yes",10,IF('2.Questionaire'!M14="Unknown","?",IF('2.Questionaire'!M14="No",-10)))</f>
        <v>0</v>
      </c>
    </row>
    <row r="15" spans="1:12">
      <c r="A15" s="2" t="s">
        <v>119</v>
      </c>
      <c r="B15" s="14" t="b">
        <f>IF('2.Questionaire'!C15="Yes",-10,IF('2.Questionaire'!C15="Unknow","?",IF('2.Questionaire'!C15="No",10)))</f>
        <v>0</v>
      </c>
      <c r="C15" s="7" t="b">
        <f>IF('2.Questionaire'!D15="Yes",-10,IF('2.Questionaire'!D15="Unknown","?",IF('2.Questionaire'!D15="No",10)))</f>
        <v>0</v>
      </c>
      <c r="D15" s="7" t="b">
        <f>IF('2.Questionaire'!E15="Yes",-10,IF('2.Questionaire'!E15="Unknown","?",IF('2.Questionaire'!E15="No",10)))</f>
        <v>0</v>
      </c>
      <c r="E15" s="7" t="b">
        <f>IF('2.Questionaire'!F15="Yes",-10,IF('2.Questionaire'!F15="Unknown","?",IF('2.Questionaire'!F15="No",10)))</f>
        <v>0</v>
      </c>
      <c r="F15" s="7" t="b">
        <f>IF('2.Questionaire'!G15="Yes",-10,IF('2.Questionaire'!G15="Unknown","?",IF('2.Questionaire'!G15="No",10)))</f>
        <v>0</v>
      </c>
      <c r="G15" s="7" t="b">
        <f>IF('2.Questionaire'!H15="Yes",-10,IF('2.Questionaire'!H15="Unknown","?",IF('2.Questionaire'!H15="No",10)))</f>
        <v>0</v>
      </c>
      <c r="H15" s="7" t="b">
        <f>IF('2.Questionaire'!I15="Yes",-10,IF('2.Questionaire'!I15="Unknown","?",IF('2.Questionaire'!I15="No",10)))</f>
        <v>0</v>
      </c>
      <c r="I15" s="7" t="b">
        <f>IF('2.Questionaire'!J15="Yes",-10,IF('2.Questionaire'!J15="Unknown","?",IF('2.Questionaire'!J15="No",10)))</f>
        <v>0</v>
      </c>
      <c r="J15" s="7" t="b">
        <f>IF('2.Questionaire'!K15="Yes",-10,IF('2.Questionaire'!K15="Unknown","?",IF('2.Questionaire'!K15="No",10)))</f>
        <v>0</v>
      </c>
      <c r="K15" s="7" t="b">
        <f>IF('2.Questionaire'!L15="Yes",-10,IF('2.Questionaire'!L15="Unknown","?",IF('2.Questionaire'!L15="No",10)))</f>
        <v>0</v>
      </c>
      <c r="L15" s="7" t="b">
        <f>IF('2.Questionaire'!M15="Yes",-10,IF('2.Questionaire'!M15="Unknown","?",IF('2.Questionaire'!M15="No",10)))</f>
        <v>0</v>
      </c>
    </row>
    <row r="16" spans="1:12" s="8" customFormat="1" ht="15.75" thickBot="1">
      <c r="A16" s="22" t="s">
        <v>120</v>
      </c>
      <c r="B16" s="15">
        <f>SUM(B7:B15)</f>
        <v>0</v>
      </c>
      <c r="C16" s="55" t="str">
        <f>IF(SUM(C7:C15)&lt;$B$16,"Degradation",IF(SUM(C7:C15)=$B$16,"Equal",IF(SUM(C7:C15)&gt;$B$16,"Improvement")))</f>
        <v>Equal</v>
      </c>
      <c r="D16" s="55" t="str">
        <f t="shared" ref="D16:L16" si="1">IF(SUM(D7:D15)&lt;$B$16,"Degradation",IF(SUM(D7:D15)=$B$16,"Equal",IF(SUM(D7:D15)&gt;$B$16,"Improvement")))</f>
        <v>Equal</v>
      </c>
      <c r="E16" s="55" t="str">
        <f t="shared" si="1"/>
        <v>Equal</v>
      </c>
      <c r="F16" s="55" t="str">
        <f t="shared" si="1"/>
        <v>Equal</v>
      </c>
      <c r="G16" s="55" t="str">
        <f t="shared" si="1"/>
        <v>Equal</v>
      </c>
      <c r="H16" s="55" t="str">
        <f t="shared" si="1"/>
        <v>Equal</v>
      </c>
      <c r="I16" s="55" t="str">
        <f t="shared" si="1"/>
        <v>Equal</v>
      </c>
      <c r="J16" s="55" t="str">
        <f t="shared" si="1"/>
        <v>Equal</v>
      </c>
      <c r="K16" s="55" t="str">
        <f t="shared" si="1"/>
        <v>Equal</v>
      </c>
      <c r="L16" s="55" t="str">
        <f t="shared" si="1"/>
        <v>Equal</v>
      </c>
    </row>
    <row r="17" spans="1:12" ht="30">
      <c r="A17" s="24" t="s">
        <v>121</v>
      </c>
      <c r="B17" s="25"/>
      <c r="C17" s="21" t="b">
        <f>IF('2.Questionaire'!D17="Yes",-10,IF('2.Questionaire'!D17="Unknown","?",IF('2.Questionaire'!D17="No",10)))</f>
        <v>0</v>
      </c>
      <c r="D17" s="21" t="b">
        <f>IF('2.Questionaire'!E17="Yes",-10,IF('2.Questionaire'!E17="Unknown","?",IF('2.Questionaire'!E17="No",10)))</f>
        <v>0</v>
      </c>
      <c r="E17" s="21" t="b">
        <f>IF('2.Questionaire'!F17="Yes",-10,IF('2.Questionaire'!F17="Unknown","?",IF('2.Questionaire'!F17="No",10)))</f>
        <v>0</v>
      </c>
      <c r="F17" s="21" t="b">
        <f>IF('2.Questionaire'!G17="Yes",-10,IF('2.Questionaire'!G17="Unknown","?",IF('2.Questionaire'!G17="No",10)))</f>
        <v>0</v>
      </c>
      <c r="G17" s="21" t="b">
        <f>IF('2.Questionaire'!H17="Yes",-10,IF('2.Questionaire'!H17="Unknown","?",IF('2.Questionaire'!H17="No",10)))</f>
        <v>0</v>
      </c>
      <c r="H17" s="21" t="b">
        <f>IF('2.Questionaire'!I17="Yes",-10,IF('2.Questionaire'!I17="Unknown","?",IF('2.Questionaire'!I17="No",10)))</f>
        <v>0</v>
      </c>
      <c r="I17" s="21" t="b">
        <f>IF('2.Questionaire'!J17="Yes",-10,IF('2.Questionaire'!J17="Unknown","?",IF('2.Questionaire'!J17="No",10)))</f>
        <v>0</v>
      </c>
      <c r="J17" s="21" t="b">
        <f>IF('2.Questionaire'!K17="Yes",-10,IF('2.Questionaire'!K17="Unknown","?",IF('2.Questionaire'!K17="No",10)))</f>
        <v>0</v>
      </c>
      <c r="K17" s="21" t="b">
        <f>IF('2.Questionaire'!L17="Yes",-10,IF('2.Questionaire'!L17="Unknown","?",IF('2.Questionaire'!L17="No",10)))</f>
        <v>0</v>
      </c>
      <c r="L17" s="21" t="b">
        <f>IF('2.Questionaire'!M17="Yes",-10,IF('2.Questionaire'!M17="Unknown","?",IF('2.Questionaire'!M17="No",10)))</f>
        <v>0</v>
      </c>
    </row>
    <row r="18" spans="1:12">
      <c r="A18" s="26" t="s">
        <v>122</v>
      </c>
      <c r="B18" s="27"/>
      <c r="C18" s="7" t="b">
        <f>IF('2.Questionaire'!D18="Positive",10,IF('2.Questionaire'!D18="Unknown","?",IF('2.Questionaire'!D18="Negative",-10,IF('2.Questionaire'!D18="Equal",0))))</f>
        <v>0</v>
      </c>
      <c r="D18" s="7" t="b">
        <f>IF('2.Questionaire'!E18="Positive",10,IF('2.Questionaire'!E18="Unknown","?",IF('2.Questionaire'!E18="Negative",-10,IF('2.Questionaire'!E18="Equal",0))))</f>
        <v>0</v>
      </c>
      <c r="E18" s="7" t="b">
        <f>IF('2.Questionaire'!F18="Positive",10,IF('2.Questionaire'!F18="Unknown","?",IF('2.Questionaire'!F18="Negative",-10,IF('2.Questionaire'!F18="Equal",0))))</f>
        <v>0</v>
      </c>
      <c r="F18" s="7" t="b">
        <f>IF('2.Questionaire'!G18="Positive",10,IF('2.Questionaire'!G18="Unknown","?",IF('2.Questionaire'!G18="Negative",-10,IF('2.Questionaire'!G18="Equal",0))))</f>
        <v>0</v>
      </c>
      <c r="G18" s="7" t="b">
        <f>IF('2.Questionaire'!H18="Positive",10,IF('2.Questionaire'!H18="Unknown","?",IF('2.Questionaire'!H18="Negative",-10,IF('2.Questionaire'!H18="Equal",0))))</f>
        <v>0</v>
      </c>
      <c r="H18" s="7" t="b">
        <f>IF('2.Questionaire'!I18="Positive",10,IF('2.Questionaire'!I18="Unknown","?",IF('2.Questionaire'!I18="Negative",-10,IF('2.Questionaire'!I18="Equal",0))))</f>
        <v>0</v>
      </c>
      <c r="I18" s="7" t="b">
        <f>IF('2.Questionaire'!J18="Positive",10,IF('2.Questionaire'!J18="Unknown","?",IF('2.Questionaire'!J18="Negative",-10,IF('2.Questionaire'!J18="Equal",0))))</f>
        <v>0</v>
      </c>
      <c r="J18" s="7" t="b">
        <f>IF('2.Questionaire'!K18="Positive",10,IF('2.Questionaire'!K18="Unknown","?",IF('2.Questionaire'!K18="Negative",-10,IF('2.Questionaire'!K18="Equal",0))))</f>
        <v>0</v>
      </c>
      <c r="K18" s="7" t="b">
        <f>IF('2.Questionaire'!L18="Positive",10,IF('2.Questionaire'!L18="Unknown","?",IF('2.Questionaire'!L18="Negative",-10,IF('2.Questionaire'!L18="Equal",0))))</f>
        <v>0</v>
      </c>
      <c r="L18" s="7" t="b">
        <f>IF('2.Questionaire'!M18="Positive",10,IF('2.Questionaire'!M18="Unknown","?",IF('2.Questionaire'!M18="Negative",-10,IF('2.Questionaire'!M18="Equal",0))))</f>
        <v>0</v>
      </c>
    </row>
    <row r="19" spans="1:12">
      <c r="A19" s="26" t="s">
        <v>123</v>
      </c>
      <c r="B19" s="27"/>
      <c r="C19" s="7" t="b">
        <f>IF('2.Questionaire'!D19="Positive",10,IF('2.Questionaire'!D19="Unknown","?",IF('2.Questionaire'!D19="Negative",-10,IF('2.Questionaire'!D19="Equal",0))))</f>
        <v>0</v>
      </c>
      <c r="D19" s="7" t="b">
        <f>IF('2.Questionaire'!E19="Positive",10,IF('2.Questionaire'!E19="Unknown","?",IF('2.Questionaire'!E19="Negative",-10,IF('2.Questionaire'!E19="Equal",0))))</f>
        <v>0</v>
      </c>
      <c r="E19" s="7" t="b">
        <f>IF('2.Questionaire'!F19="Positive",10,IF('2.Questionaire'!F19="Unknown","?",IF('2.Questionaire'!F19="Negative",-10,IF('2.Questionaire'!F19="Equal",0))))</f>
        <v>0</v>
      </c>
      <c r="F19" s="7" t="b">
        <f>IF('2.Questionaire'!G19="Positive",10,IF('2.Questionaire'!G19="Unknown","?",IF('2.Questionaire'!G19="Negative",-10,IF('2.Questionaire'!G19="Equal",0))))</f>
        <v>0</v>
      </c>
      <c r="G19" s="7" t="b">
        <f>IF('2.Questionaire'!H19="Positive",10,IF('2.Questionaire'!H19="Unknown","?",IF('2.Questionaire'!H19="Negative",-10,IF('2.Questionaire'!H19="Equal",0))))</f>
        <v>0</v>
      </c>
      <c r="H19" s="7" t="b">
        <f>IF('2.Questionaire'!I19="Positive",10,IF('2.Questionaire'!I19="Unknown","?",IF('2.Questionaire'!I19="Negative",-10,IF('2.Questionaire'!I19="Equal",0))))</f>
        <v>0</v>
      </c>
      <c r="I19" s="7" t="b">
        <f>IF('2.Questionaire'!J19="Positive",10,IF('2.Questionaire'!J19="Unknown","?",IF('2.Questionaire'!J19="Negative",-10,IF('2.Questionaire'!J19="Equal",0))))</f>
        <v>0</v>
      </c>
      <c r="J19" s="7" t="b">
        <f>IF('2.Questionaire'!K19="Positive",10,IF('2.Questionaire'!K19="Unknown","?",IF('2.Questionaire'!K19="Negative",-10,IF('2.Questionaire'!K19="Equal",0))))</f>
        <v>0</v>
      </c>
      <c r="K19" s="7" t="b">
        <f>IF('2.Questionaire'!L19="Positive",10,IF('2.Questionaire'!L19="Unknown","?",IF('2.Questionaire'!L19="Negative",-10,IF('2.Questionaire'!L19="Equal",0))))</f>
        <v>0</v>
      </c>
      <c r="L19" s="7" t="b">
        <f>IF('2.Questionaire'!M19="Positive",10,IF('2.Questionaire'!M19="Unknown","?",IF('2.Questionaire'!M19="Negative",-10,IF('2.Questionaire'!M19="Equal",0))))</f>
        <v>0</v>
      </c>
    </row>
    <row r="20" spans="1:12">
      <c r="A20" s="26" t="s">
        <v>124</v>
      </c>
      <c r="B20" s="27"/>
      <c r="C20" s="7" t="b">
        <f>IF('2.Questionaire'!D20="Positive",10,IF('2.Questionaire'!D20="Unknown","?",IF('2.Questionaire'!D20="Negative",-10,IF('2.Questionaire'!D20="Equal",0))))</f>
        <v>0</v>
      </c>
      <c r="D20" s="7" t="b">
        <f>IF('2.Questionaire'!E20="Positive",10,IF('2.Questionaire'!E20="Unknown","?",IF('2.Questionaire'!E20="Negative",-10,IF('2.Questionaire'!E20="Equal",0))))</f>
        <v>0</v>
      </c>
      <c r="E20" s="7" t="b">
        <f>IF('2.Questionaire'!F20="Positive",10,IF('2.Questionaire'!F20="Unknown","?",IF('2.Questionaire'!F20="Negative",-10,IF('2.Questionaire'!F20="Equal",0))))</f>
        <v>0</v>
      </c>
      <c r="F20" s="7" t="b">
        <f>IF('2.Questionaire'!G20="Positive",10,IF('2.Questionaire'!G20="Unknown","?",IF('2.Questionaire'!G20="Negative",-10,IF('2.Questionaire'!G20="Equal",0))))</f>
        <v>0</v>
      </c>
      <c r="G20" s="7" t="b">
        <f>IF('2.Questionaire'!H20="Positive",10,IF('2.Questionaire'!H20="Unknown","?",IF('2.Questionaire'!H20="Negative",-10,IF('2.Questionaire'!H20="Equal",0))))</f>
        <v>0</v>
      </c>
      <c r="H20" s="7" t="b">
        <f>IF('2.Questionaire'!I20="Positive",10,IF('2.Questionaire'!I20="Unknown","?",IF('2.Questionaire'!I20="Negative",-10,IF('2.Questionaire'!I20="Equal",0))))</f>
        <v>0</v>
      </c>
      <c r="I20" s="7" t="b">
        <f>IF('2.Questionaire'!J20="Positive",10,IF('2.Questionaire'!J20="Unknown","?",IF('2.Questionaire'!J20="Negative",-10,IF('2.Questionaire'!J20="Equal",0))))</f>
        <v>0</v>
      </c>
      <c r="J20" s="7" t="b">
        <f>IF('2.Questionaire'!K20="Positive",10,IF('2.Questionaire'!K20="Unknown","?",IF('2.Questionaire'!K20="Negative",-10,IF('2.Questionaire'!K20="Equal",0))))</f>
        <v>0</v>
      </c>
      <c r="K20" s="7" t="b">
        <f>IF('2.Questionaire'!L20="Positive",10,IF('2.Questionaire'!L20="Unknown","?",IF('2.Questionaire'!L20="Negative",-10,IF('2.Questionaire'!L20="Equal",0))))</f>
        <v>0</v>
      </c>
      <c r="L20" s="7" t="b">
        <f>IF('2.Questionaire'!M20="Positive",10,IF('2.Questionaire'!M20="Unknown","?",IF('2.Questionaire'!M20="Negative",-10,IF('2.Questionaire'!M20="Equal",0))))</f>
        <v>0</v>
      </c>
    </row>
    <row r="21" spans="1:12">
      <c r="A21" s="26" t="s">
        <v>125</v>
      </c>
      <c r="B21" s="27"/>
      <c r="C21" s="7" t="b">
        <f>IF('2.Questionaire'!D21="Positive",10,IF('2.Questionaire'!D21="Unknown","?",IF('2.Questionaire'!D21="Negative",-10,IF('2.Questionaire'!D21="Equal",0))))</f>
        <v>0</v>
      </c>
      <c r="D21" s="7" t="b">
        <f>IF('2.Questionaire'!E21="Positive",10,IF('2.Questionaire'!E21="Unknown","?",IF('2.Questionaire'!E21="Negative",-10,IF('2.Questionaire'!E21="Equal",0))))</f>
        <v>0</v>
      </c>
      <c r="E21" s="7" t="b">
        <f>IF('2.Questionaire'!F21="Positive",10,IF('2.Questionaire'!F21="Unknown","?",IF('2.Questionaire'!F21="Negative",-10,IF('2.Questionaire'!F21="Equal",0))))</f>
        <v>0</v>
      </c>
      <c r="F21" s="7" t="b">
        <f>IF('2.Questionaire'!G21="Positive",10,IF('2.Questionaire'!G21="Unknown","?",IF('2.Questionaire'!G21="Negative",-10,IF('2.Questionaire'!G21="Equal",0))))</f>
        <v>0</v>
      </c>
      <c r="G21" s="7" t="b">
        <f>IF('2.Questionaire'!H21="Positive",10,IF('2.Questionaire'!H21="Unknown","?",IF('2.Questionaire'!H21="Negative",-10,IF('2.Questionaire'!H21="Equal",0))))</f>
        <v>0</v>
      </c>
      <c r="H21" s="7" t="b">
        <f>IF('2.Questionaire'!I21="Positive",10,IF('2.Questionaire'!I21="Unknown","?",IF('2.Questionaire'!I21="Negative",-10,IF('2.Questionaire'!I21="Equal",0))))</f>
        <v>0</v>
      </c>
      <c r="I21" s="7" t="b">
        <f>IF('2.Questionaire'!J21="Positive",10,IF('2.Questionaire'!J21="Unknown","?",IF('2.Questionaire'!J21="Negative",-10,IF('2.Questionaire'!J21="Equal",0))))</f>
        <v>0</v>
      </c>
      <c r="J21" s="7" t="b">
        <f>IF('2.Questionaire'!K21="Positive",10,IF('2.Questionaire'!K21="Unknown","?",IF('2.Questionaire'!K21="Negative",-10,IF('2.Questionaire'!K21="Equal",0))))</f>
        <v>0</v>
      </c>
      <c r="K21" s="7" t="b">
        <f>IF('2.Questionaire'!L21="Positive",10,IF('2.Questionaire'!L21="Unknown","?",IF('2.Questionaire'!L21="Negative",-10,IF('2.Questionaire'!L21="Equal",0))))</f>
        <v>0</v>
      </c>
      <c r="L21" s="7" t="b">
        <f>IF('2.Questionaire'!M21="Positive",10,IF('2.Questionaire'!M21="Unknown","?",IF('2.Questionaire'!M21="Negative",-10,IF('2.Questionaire'!M21="Equal",0))))</f>
        <v>0</v>
      </c>
    </row>
    <row r="22" spans="1:12">
      <c r="A22" s="26" t="s">
        <v>126</v>
      </c>
      <c r="B22" s="27"/>
      <c r="C22" s="7" t="b">
        <f>IF('2.Questionaire'!D22="Positive",10,IF('2.Questionaire'!D22="Unknown","?",IF('2.Questionaire'!D22="Negative",-10,IF('2.Questionaire'!D22="Equal",0))))</f>
        <v>0</v>
      </c>
      <c r="D22" s="7" t="b">
        <f>IF('2.Questionaire'!E22="Positive",10,IF('2.Questionaire'!E22="Unknown","?",IF('2.Questionaire'!E22="Negative",-10,IF('2.Questionaire'!E22="Equal",0))))</f>
        <v>0</v>
      </c>
      <c r="E22" s="7" t="b">
        <f>IF('2.Questionaire'!F22="Positive",10,IF('2.Questionaire'!F22="Unknown","?",IF('2.Questionaire'!F22="Negative",-10,IF('2.Questionaire'!F22="Equal",0))))</f>
        <v>0</v>
      </c>
      <c r="F22" s="7" t="b">
        <f>IF('2.Questionaire'!G22="Positive",10,IF('2.Questionaire'!G22="Unknown","?",IF('2.Questionaire'!G22="Negative",-10,IF('2.Questionaire'!G22="Equal",0))))</f>
        <v>0</v>
      </c>
      <c r="G22" s="7" t="b">
        <f>IF('2.Questionaire'!H22="Positive",10,IF('2.Questionaire'!H22="Unknown","?",IF('2.Questionaire'!H22="Negative",-10,IF('2.Questionaire'!H22="Equal",0))))</f>
        <v>0</v>
      </c>
      <c r="H22" s="7" t="b">
        <f>IF('2.Questionaire'!I22="Positive",10,IF('2.Questionaire'!I22="Unknown","?",IF('2.Questionaire'!I22="Negative",-10,IF('2.Questionaire'!I22="Equal",0))))</f>
        <v>0</v>
      </c>
      <c r="I22" s="7" t="b">
        <f>IF('2.Questionaire'!J22="Positive",10,IF('2.Questionaire'!J22="Unknown","?",IF('2.Questionaire'!J22="Negative",-10,IF('2.Questionaire'!J22="Equal",0))))</f>
        <v>0</v>
      </c>
      <c r="J22" s="7" t="b">
        <f>IF('2.Questionaire'!K22="Positive",10,IF('2.Questionaire'!K22="Unknown","?",IF('2.Questionaire'!K22="Negative",-10,IF('2.Questionaire'!K22="Equal",0))))</f>
        <v>0</v>
      </c>
      <c r="K22" s="7" t="b">
        <f>IF('2.Questionaire'!L22="Positive",10,IF('2.Questionaire'!L22="Unknown","?",IF('2.Questionaire'!L22="Negative",-10,IF('2.Questionaire'!L22="Equal",0))))</f>
        <v>0</v>
      </c>
      <c r="L22" s="7" t="b">
        <f>IF('2.Questionaire'!M22="Positive",10,IF('2.Questionaire'!M22="Unknown","?",IF('2.Questionaire'!M22="Negative",-10,IF('2.Questionaire'!M22="Equal",0))))</f>
        <v>0</v>
      </c>
    </row>
    <row r="23" spans="1:12">
      <c r="A23" s="26" t="s">
        <v>127</v>
      </c>
      <c r="B23" s="27"/>
      <c r="C23" s="7" t="b">
        <f>IF('2.Questionaire'!D23="Positive",10,IF('2.Questionaire'!D23="Unknown","?",IF('2.Questionaire'!D23="Negative",-10,IF('2.Questionaire'!D23="Equal",0))))</f>
        <v>0</v>
      </c>
      <c r="D23" s="7" t="b">
        <f>IF('2.Questionaire'!E23="Positive",10,IF('2.Questionaire'!E23="Unknown","?",IF('2.Questionaire'!E23="Negative",-10,IF('2.Questionaire'!E23="Equal",0))))</f>
        <v>0</v>
      </c>
      <c r="E23" s="7" t="b">
        <f>IF('2.Questionaire'!F23="Positive",10,IF('2.Questionaire'!F23="Unknown","?",IF('2.Questionaire'!F23="Negative",-10,IF('2.Questionaire'!F23="Equal",0))))</f>
        <v>0</v>
      </c>
      <c r="F23" s="7" t="b">
        <f>IF('2.Questionaire'!G23="Positive",10,IF('2.Questionaire'!G23="Unknown","?",IF('2.Questionaire'!G23="Negative",-10,IF('2.Questionaire'!G23="Equal",0))))</f>
        <v>0</v>
      </c>
      <c r="G23" s="7" t="b">
        <f>IF('2.Questionaire'!H23="Positive",10,IF('2.Questionaire'!H23="Unknown","?",IF('2.Questionaire'!H23="Negative",-10,IF('2.Questionaire'!H23="Equal",0))))</f>
        <v>0</v>
      </c>
      <c r="H23" s="7" t="b">
        <f>IF('2.Questionaire'!I23="Positive",10,IF('2.Questionaire'!I23="Unknown","?",IF('2.Questionaire'!I23="Negative",-10,IF('2.Questionaire'!I23="Equal",0))))</f>
        <v>0</v>
      </c>
      <c r="I23" s="7" t="b">
        <f>IF('2.Questionaire'!J23="Positive",10,IF('2.Questionaire'!J23="Unknown","?",IF('2.Questionaire'!J23="Negative",-10,IF('2.Questionaire'!J23="Equal",0))))</f>
        <v>0</v>
      </c>
      <c r="J23" s="7" t="b">
        <f>IF('2.Questionaire'!K23="Positive",10,IF('2.Questionaire'!K23="Unknown","?",IF('2.Questionaire'!K23="Negative",-10,IF('2.Questionaire'!K23="Equal",0))))</f>
        <v>0</v>
      </c>
      <c r="K23" s="7" t="b">
        <f>IF('2.Questionaire'!L23="Positive",10,IF('2.Questionaire'!L23="Unknown","?",IF('2.Questionaire'!L23="Negative",-10,IF('2.Questionaire'!L23="Equal",0))))</f>
        <v>0</v>
      </c>
      <c r="L23" s="7" t="b">
        <f>IF('2.Questionaire'!M23="Positive",10,IF('2.Questionaire'!M23="Unknown","?",IF('2.Questionaire'!M23="Negative",-10,IF('2.Questionaire'!M23="Equal",0))))</f>
        <v>0</v>
      </c>
    </row>
    <row r="24" spans="1:12">
      <c r="A24" s="23" t="s">
        <v>128</v>
      </c>
      <c r="B24" s="27"/>
      <c r="C24" s="7" t="b">
        <f>IF('2.Questionaire'!D24="Positive",10,IF('2.Questionaire'!D24="Unknown","?",IF('2.Questionaire'!D24="Negative",-10,IF('2.Questionaire'!D24="Equal",0))))</f>
        <v>0</v>
      </c>
      <c r="D24" s="7" t="b">
        <f>IF('2.Questionaire'!E24="Positive",10,IF('2.Questionaire'!E24="Unknown","?",IF('2.Questionaire'!E24="Negative",-10,IF('2.Questionaire'!E24="Equal",0))))</f>
        <v>0</v>
      </c>
      <c r="E24" s="7" t="b">
        <f>IF('2.Questionaire'!F24="Positive",10,IF('2.Questionaire'!F24="Unknown","?",IF('2.Questionaire'!F24="Negative",-10,IF('2.Questionaire'!F24="Equal",0))))</f>
        <v>0</v>
      </c>
      <c r="F24" s="7" t="b">
        <f>IF('2.Questionaire'!G24="Positive",10,IF('2.Questionaire'!G24="Unknown","?",IF('2.Questionaire'!G24="Negative",-10,IF('2.Questionaire'!G24="Equal",0))))</f>
        <v>0</v>
      </c>
      <c r="G24" s="7" t="b">
        <f>IF('2.Questionaire'!H24="Positive",10,IF('2.Questionaire'!H24="Unknown","?",IF('2.Questionaire'!H24="Negative",-10,IF('2.Questionaire'!H24="Equal",0))))</f>
        <v>0</v>
      </c>
      <c r="H24" s="7" t="b">
        <f>IF('2.Questionaire'!I24="Positive",10,IF('2.Questionaire'!I24="Unknown","?",IF('2.Questionaire'!I24="Negative",-10,IF('2.Questionaire'!I24="Equal",0))))</f>
        <v>0</v>
      </c>
      <c r="I24" s="7" t="b">
        <f>IF('2.Questionaire'!J24="Positive",10,IF('2.Questionaire'!J24="Unknown","?",IF('2.Questionaire'!J24="Negative",-10,IF('2.Questionaire'!J24="Equal",0))))</f>
        <v>0</v>
      </c>
      <c r="J24" s="7" t="b">
        <f>IF('2.Questionaire'!K24="Positive",10,IF('2.Questionaire'!K24="Unknown","?",IF('2.Questionaire'!K24="Negative",-10,IF('2.Questionaire'!K24="Equal",0))))</f>
        <v>0</v>
      </c>
      <c r="K24" s="7" t="b">
        <f>IF('2.Questionaire'!L24="Positive",10,IF('2.Questionaire'!L24="Unknown","?",IF('2.Questionaire'!L24="Negative",-10,IF('2.Questionaire'!L24="Equal",0))))</f>
        <v>0</v>
      </c>
      <c r="L24" s="7" t="b">
        <f>IF('2.Questionaire'!M24="Positive",10,IF('2.Questionaire'!M24="Unknown","?",IF('2.Questionaire'!M24="Negative",-10,IF('2.Questionaire'!M24="Equal",0))))</f>
        <v>0</v>
      </c>
    </row>
    <row r="25" spans="1:12" s="8" customFormat="1" ht="15.75" thickBot="1">
      <c r="A25" s="22" t="s">
        <v>129</v>
      </c>
      <c r="B25" s="15">
        <v>0</v>
      </c>
      <c r="C25" s="55" t="e">
        <f>'5.Questionaire analysis'!#REF!</f>
        <v>#REF!</v>
      </c>
      <c r="D25" s="55" t="e">
        <f>'5.Questionaire analysis'!#REF!</f>
        <v>#REF!</v>
      </c>
      <c r="E25" s="55" t="e">
        <f>'5.Questionaire analysis'!#REF!</f>
        <v>#REF!</v>
      </c>
      <c r="F25" s="55" t="e">
        <f>'5.Questionaire analysis'!#REF!</f>
        <v>#REF!</v>
      </c>
      <c r="G25" s="55" t="e">
        <f>'5.Questionaire analysis'!#REF!</f>
        <v>#REF!</v>
      </c>
      <c r="H25" s="55" t="e">
        <f>'5.Questionaire analysis'!#REF!</f>
        <v>#REF!</v>
      </c>
      <c r="I25" s="55" t="e">
        <f>'5.Questionaire analysis'!#REF!</f>
        <v>#REF!</v>
      </c>
      <c r="J25" s="55" t="e">
        <f>'5.Questionaire analysis'!#REF!</f>
        <v>#REF!</v>
      </c>
      <c r="K25" s="55" t="e">
        <f>'5.Questionaire analysis'!#REF!</f>
        <v>#REF!</v>
      </c>
      <c r="L25" s="55" t="e">
        <f>'5.Questionaire analysis'!#REF!</f>
        <v>#REF!</v>
      </c>
    </row>
    <row r="26" spans="1:12">
      <c r="A26" s="10" t="s">
        <v>130</v>
      </c>
      <c r="B26" s="25"/>
      <c r="C26" s="21" t="b">
        <f>IF('2.Questionaire'!D26="Yes",10,IF('2.Questionaire'!D26="Unknown","?",IF('2.Questionaire'!D26="No",-10)))</f>
        <v>0</v>
      </c>
      <c r="D26" s="21" t="b">
        <f>IF('2.Questionaire'!E26="Yes",10,IF('2.Questionaire'!E26="Unknown","?",IF('2.Questionaire'!E26="No",-10)))</f>
        <v>0</v>
      </c>
      <c r="E26" s="21" t="b">
        <f>IF('2.Questionaire'!F26="Yes",10,IF('2.Questionaire'!F26="Unknown","?",IF('2.Questionaire'!F26="No",-10)))</f>
        <v>0</v>
      </c>
      <c r="F26" s="21" t="b">
        <f>IF('2.Questionaire'!G26="Yes",10,IF('2.Questionaire'!G26="Unknown","?",IF('2.Questionaire'!G26="No",-10)))</f>
        <v>0</v>
      </c>
      <c r="G26" s="21" t="b">
        <f>IF('2.Questionaire'!H26="Yes",10,IF('2.Questionaire'!H26="Unknown","?",IF('2.Questionaire'!H26="No",-10)))</f>
        <v>0</v>
      </c>
      <c r="H26" s="21" t="b">
        <f>IF('2.Questionaire'!I26="Yes",10,IF('2.Questionaire'!I26="Unknown","?",IF('2.Questionaire'!I26="No",-10)))</f>
        <v>0</v>
      </c>
      <c r="I26" s="21" t="b">
        <f>IF('2.Questionaire'!J26="Yes",10,IF('2.Questionaire'!J26="Unknown","?",IF('2.Questionaire'!J26="No",-10)))</f>
        <v>0</v>
      </c>
      <c r="J26" s="21" t="b">
        <f>IF('2.Questionaire'!K26="Yes",10,IF('2.Questionaire'!K26="Unknown","?",IF('2.Questionaire'!K26="No",-10)))</f>
        <v>0</v>
      </c>
      <c r="K26" s="21" t="b">
        <f>IF('2.Questionaire'!L26="Yes",10,IF('2.Questionaire'!L26="Unknown","?",IF('2.Questionaire'!L26="No",-10)))</f>
        <v>0</v>
      </c>
      <c r="L26" s="21" t="b">
        <f>IF('2.Questionaire'!M26="Yes",10,IF('2.Questionaire'!M26="Unknown","?",IF('2.Questionaire'!M26="No",-10)))</f>
        <v>0</v>
      </c>
    </row>
    <row r="27" spans="1:12">
      <c r="A27" s="23" t="s">
        <v>131</v>
      </c>
      <c r="B27" s="27"/>
      <c r="C27" s="7" t="b">
        <f>IF('2.Questionaire'!D27="Yes",10,IF('2.Questionaire'!D27="Unknown","?",IF('2.Questionaire'!D27="No",-10)))</f>
        <v>0</v>
      </c>
      <c r="D27" s="7" t="b">
        <f>IF('2.Questionaire'!E27="Yes",10,IF('2.Questionaire'!E27="Unknown","?",IF('2.Questionaire'!E27="No",-10)))</f>
        <v>0</v>
      </c>
      <c r="E27" s="7" t="b">
        <f>IF('2.Questionaire'!F27="Yes",10,IF('2.Questionaire'!F27="Unknown","?",IF('2.Questionaire'!F27="No",-10)))</f>
        <v>0</v>
      </c>
      <c r="F27" s="7" t="b">
        <f>IF('2.Questionaire'!G27="Yes",10,IF('2.Questionaire'!G27="Unknown","?",IF('2.Questionaire'!G27="No",-10)))</f>
        <v>0</v>
      </c>
      <c r="G27" s="7" t="b">
        <f>IF('2.Questionaire'!H27="Yes",10,IF('2.Questionaire'!H27="Unknown","?",IF('2.Questionaire'!H27="No",-10)))</f>
        <v>0</v>
      </c>
      <c r="H27" s="7" t="b">
        <f>IF('2.Questionaire'!I27="Yes",10,IF('2.Questionaire'!I27="Unknown","?",IF('2.Questionaire'!I27="No",-10)))</f>
        <v>0</v>
      </c>
      <c r="I27" s="7" t="b">
        <f>IF('2.Questionaire'!J27="Yes",10,IF('2.Questionaire'!J27="Unknown","?",IF('2.Questionaire'!J27="No",-10)))</f>
        <v>0</v>
      </c>
      <c r="J27" s="7" t="b">
        <f>IF('2.Questionaire'!K27="Yes",10,IF('2.Questionaire'!K27="Unknown","?",IF('2.Questionaire'!K27="No",-10)))</f>
        <v>0</v>
      </c>
      <c r="K27" s="7" t="b">
        <f>IF('2.Questionaire'!L27="Yes",10,IF('2.Questionaire'!L27="Unknown","?",IF('2.Questionaire'!L27="No",-10)))</f>
        <v>0</v>
      </c>
      <c r="L27" s="7" t="b">
        <f>IF('2.Questionaire'!M27="Yes",10,IF('2.Questionaire'!M27="Unknown","?",IF('2.Questionaire'!M27="No",-10)))</f>
        <v>0</v>
      </c>
    </row>
    <row r="28" spans="1:12">
      <c r="A28" s="2" t="s">
        <v>132</v>
      </c>
      <c r="B28" s="27"/>
      <c r="C28" s="7" t="b">
        <f>IF('2.Questionaire'!D28="Yes",10,IF('2.Questionaire'!D28="Unknown","?",IF('2.Questionaire'!D28="No",-10)))</f>
        <v>0</v>
      </c>
      <c r="D28" s="7" t="b">
        <f>IF('2.Questionaire'!E28="Yes",10,IF('2.Questionaire'!E28="Unknown","?",IF('2.Questionaire'!E28="No",-10)))</f>
        <v>0</v>
      </c>
      <c r="E28" s="7" t="b">
        <f>IF('2.Questionaire'!F28="Yes",10,IF('2.Questionaire'!F28="Unknown","?",IF('2.Questionaire'!F28="No",-10)))</f>
        <v>0</v>
      </c>
      <c r="F28" s="7" t="b">
        <f>IF('2.Questionaire'!G28="Yes",10,IF('2.Questionaire'!G28="Unknown","?",IF('2.Questionaire'!G28="No",-10)))</f>
        <v>0</v>
      </c>
      <c r="G28" s="7" t="b">
        <f>IF('2.Questionaire'!H28="Yes",10,IF('2.Questionaire'!H28="Unknown","?",IF('2.Questionaire'!H28="No",-10)))</f>
        <v>0</v>
      </c>
      <c r="H28" s="7" t="b">
        <f>IF('2.Questionaire'!I28="Yes",10,IF('2.Questionaire'!I28="Unknown","?",IF('2.Questionaire'!I28="No",-10)))</f>
        <v>0</v>
      </c>
      <c r="I28" s="7" t="b">
        <f>IF('2.Questionaire'!J28="Yes",10,IF('2.Questionaire'!J28="Unknown","?",IF('2.Questionaire'!J28="No",-10)))</f>
        <v>0</v>
      </c>
      <c r="J28" s="7" t="b">
        <f>IF('2.Questionaire'!K28="Yes",10,IF('2.Questionaire'!K28="Unknown","?",IF('2.Questionaire'!K28="No",-10)))</f>
        <v>0</v>
      </c>
      <c r="K28" s="7" t="b">
        <f>IF('2.Questionaire'!L28="Yes",10,IF('2.Questionaire'!L28="Unknown","?",IF('2.Questionaire'!L28="No",-10)))</f>
        <v>0</v>
      </c>
      <c r="L28" s="7" t="b">
        <f>IF('2.Questionaire'!M28="Yes",10,IF('2.Questionaire'!M28="Unknown","?",IF('2.Questionaire'!M28="No",-10)))</f>
        <v>0</v>
      </c>
    </row>
    <row r="29" spans="1:12">
      <c r="A29" s="2" t="s">
        <v>133</v>
      </c>
      <c r="B29" s="27"/>
      <c r="C29" s="7" t="b">
        <f>IF('2.Questionaire'!D29="Yes",10,IF('2.Questionaire'!D29="Unknown","?",IF('2.Questionaire'!D29="No",-10)))</f>
        <v>0</v>
      </c>
      <c r="D29" s="7" t="b">
        <f>IF('2.Questionaire'!E29="Yes",10,IF('2.Questionaire'!E29="Unknown","?",IF('2.Questionaire'!E29="No",-10)))</f>
        <v>0</v>
      </c>
      <c r="E29" s="7" t="b">
        <f>IF('2.Questionaire'!F29="Yes",10,IF('2.Questionaire'!F29="Unknown","?",IF('2.Questionaire'!F29="No",-10)))</f>
        <v>0</v>
      </c>
      <c r="F29" s="7" t="b">
        <f>IF('2.Questionaire'!G29="Yes",10,IF('2.Questionaire'!G29="Unknown","?",IF('2.Questionaire'!G29="No",-10)))</f>
        <v>0</v>
      </c>
      <c r="G29" s="7" t="b">
        <f>IF('2.Questionaire'!H29="Yes",10,IF('2.Questionaire'!H29="Unknown","?",IF('2.Questionaire'!H29="No",-10)))</f>
        <v>0</v>
      </c>
      <c r="H29" s="7" t="b">
        <f>IF('2.Questionaire'!I29="Yes",10,IF('2.Questionaire'!I29="Unknown","?",IF('2.Questionaire'!I29="No",-10)))</f>
        <v>0</v>
      </c>
      <c r="I29" s="7" t="b">
        <f>IF('2.Questionaire'!J29="Yes",10,IF('2.Questionaire'!J29="Unknown","?",IF('2.Questionaire'!J29="No",-10)))</f>
        <v>0</v>
      </c>
      <c r="J29" s="7" t="b">
        <f>IF('2.Questionaire'!K29="Yes",10,IF('2.Questionaire'!K29="Unknown","?",IF('2.Questionaire'!K29="No",-10)))</f>
        <v>0</v>
      </c>
      <c r="K29" s="7" t="b">
        <f>IF('2.Questionaire'!L29="Yes",10,IF('2.Questionaire'!L29="Unknown","?",IF('2.Questionaire'!L29="No",-10)))</f>
        <v>0</v>
      </c>
      <c r="L29" s="7" t="b">
        <f>IF('2.Questionaire'!M29="Yes",10,IF('2.Questionaire'!M29="Unknown","?",IF('2.Questionaire'!M29="No",-10)))</f>
        <v>0</v>
      </c>
    </row>
    <row r="30" spans="1:12">
      <c r="A30" s="2" t="s">
        <v>134</v>
      </c>
      <c r="B30" s="27"/>
      <c r="C30" s="7" t="b">
        <f>IF('2.Questionaire'!D30="Yes",10,IF('2.Questionaire'!D30="Unknown","?",IF('2.Questionaire'!D30="No",-10)))</f>
        <v>0</v>
      </c>
      <c r="D30" s="7" t="b">
        <f>IF('2.Questionaire'!E30="Yes",10,IF('2.Questionaire'!E30="Unknown","?",IF('2.Questionaire'!E30="No",-10)))</f>
        <v>0</v>
      </c>
      <c r="E30" s="7" t="b">
        <f>IF('2.Questionaire'!F30="Yes",10,IF('2.Questionaire'!F30="Unknown","?",IF('2.Questionaire'!F30="No",-10)))</f>
        <v>0</v>
      </c>
      <c r="F30" s="7" t="b">
        <f>IF('2.Questionaire'!G30="Yes",10,IF('2.Questionaire'!G30="Unknown","?",IF('2.Questionaire'!G30="No",-10)))</f>
        <v>0</v>
      </c>
      <c r="G30" s="7" t="b">
        <f>IF('2.Questionaire'!H30="Yes",10,IF('2.Questionaire'!H30="Unknown","?",IF('2.Questionaire'!H30="No",-10)))</f>
        <v>0</v>
      </c>
      <c r="H30" s="7" t="b">
        <f>IF('2.Questionaire'!I30="Yes",10,IF('2.Questionaire'!I30="Unknown","?",IF('2.Questionaire'!I30="No",-10)))</f>
        <v>0</v>
      </c>
      <c r="I30" s="7" t="b">
        <f>IF('2.Questionaire'!J30="Yes",10,IF('2.Questionaire'!J30="Unknown","?",IF('2.Questionaire'!J30="No",-10)))</f>
        <v>0</v>
      </c>
      <c r="J30" s="7" t="b">
        <f>IF('2.Questionaire'!K30="Yes",10,IF('2.Questionaire'!K30="Unknown","?",IF('2.Questionaire'!K30="No",-10)))</f>
        <v>0</v>
      </c>
      <c r="K30" s="7" t="b">
        <f>IF('2.Questionaire'!L30="Yes",10,IF('2.Questionaire'!L30="Unknown","?",IF('2.Questionaire'!L30="No",-10)))</f>
        <v>0</v>
      </c>
      <c r="L30" s="7" t="b">
        <f>IF('2.Questionaire'!M30="Yes",10,IF('2.Questionaire'!M30="Unknown","?",IF('2.Questionaire'!M30="No",-10)))</f>
        <v>0</v>
      </c>
    </row>
    <row r="31" spans="1:12">
      <c r="A31" s="2" t="s">
        <v>135</v>
      </c>
      <c r="B31" s="27"/>
      <c r="C31" s="7" t="b">
        <f>IF('2.Questionaire'!D31='2.Questionaire'!$B$32,-10,IF('2.Questionaire'!D31='2.Questionaire'!$B$35,"?",IF('2.Questionaire'!D31='2.Questionaire'!$B$33,0,IF('2.Questionaire'!D31='2.Questionaire'!$B$34,10))))</f>
        <v>0</v>
      </c>
      <c r="D31" s="7" t="b">
        <f>IF('2.Questionaire'!E31='2.Questionaire'!$B$32,-10,IF('2.Questionaire'!E31='2.Questionaire'!$B$35,"?",IF('2.Questionaire'!E31='2.Questionaire'!$B$33,0,IF('2.Questionaire'!E31='2.Questionaire'!$B$34,10))))</f>
        <v>0</v>
      </c>
      <c r="E31" s="7" t="b">
        <f>IF('2.Questionaire'!F31='2.Questionaire'!$B$32,-10,IF('2.Questionaire'!F31='2.Questionaire'!$B$35,"?",IF('2.Questionaire'!F31='2.Questionaire'!$B$33,0,IF('2.Questionaire'!F31='2.Questionaire'!$B$34,10))))</f>
        <v>0</v>
      </c>
      <c r="F31" s="7" t="b">
        <f>IF('2.Questionaire'!G31='2.Questionaire'!$B$32,-10,IF('2.Questionaire'!G31='2.Questionaire'!$B$35,"?",IF('2.Questionaire'!G31='2.Questionaire'!$B$33,0,IF('2.Questionaire'!G31='2.Questionaire'!$B$34,10))))</f>
        <v>0</v>
      </c>
      <c r="G31" s="7" t="b">
        <f>IF('2.Questionaire'!H31='2.Questionaire'!$B$32,-10,IF('2.Questionaire'!H31='2.Questionaire'!$B$35,"?",IF('2.Questionaire'!H31='2.Questionaire'!$B$33,0,IF('2.Questionaire'!H31='2.Questionaire'!$B$34,10))))</f>
        <v>0</v>
      </c>
      <c r="H31" s="7" t="b">
        <f>IF('2.Questionaire'!I31='2.Questionaire'!$B$32,-10,IF('2.Questionaire'!I31='2.Questionaire'!$B$35,"?",IF('2.Questionaire'!I31='2.Questionaire'!$B$33,0,IF('2.Questionaire'!I31='2.Questionaire'!$B$34,10))))</f>
        <v>0</v>
      </c>
      <c r="I31" s="7" t="b">
        <f>IF('2.Questionaire'!J31='2.Questionaire'!$B$32,-10,IF('2.Questionaire'!J31='2.Questionaire'!$B$35,"?",IF('2.Questionaire'!J31='2.Questionaire'!$B$33,0,IF('2.Questionaire'!J31='2.Questionaire'!$B$34,10))))</f>
        <v>0</v>
      </c>
      <c r="J31" s="7" t="b">
        <f>IF('2.Questionaire'!K31='2.Questionaire'!$B$32,-10,IF('2.Questionaire'!K31='2.Questionaire'!$B$35,"?",IF('2.Questionaire'!K31='2.Questionaire'!$B$33,0,IF('2.Questionaire'!K31='2.Questionaire'!$B$34,10))))</f>
        <v>0</v>
      </c>
      <c r="K31" s="7" t="b">
        <f>IF('2.Questionaire'!L31='2.Questionaire'!$B$32,-10,IF('2.Questionaire'!L31='2.Questionaire'!$B$35,"?",IF('2.Questionaire'!L31='2.Questionaire'!$B$33,0,IF('2.Questionaire'!L31='2.Questionaire'!$B$34,10))))</f>
        <v>0</v>
      </c>
      <c r="L31" s="7" t="b">
        <f>IF('2.Questionaire'!M31='2.Questionaire'!$B$32,-10,IF('2.Questionaire'!M31='2.Questionaire'!$B$35,"?",IF('2.Questionaire'!M31='2.Questionaire'!$B$33,0,IF('2.Questionaire'!M31='2.Questionaire'!$B$34,10))))</f>
        <v>0</v>
      </c>
    </row>
    <row r="32" spans="1:12" s="8" customFormat="1" ht="15.75" thickBot="1">
      <c r="A32" s="22" t="s">
        <v>136</v>
      </c>
      <c r="B32" s="15">
        <f>SUM(B28,B26,B29,B30,B31)</f>
        <v>0</v>
      </c>
      <c r="C32" s="55" t="str">
        <f>IF(SUM(C26:C31)&lt;$B$25,"Degradation",IF(SUM(C26:C31)=$B$25,"Equal",IF(SUM(C26:C31)&gt;$B$25,"Improvement")))</f>
        <v>Equal</v>
      </c>
      <c r="D32" s="55" t="str">
        <f t="shared" ref="D32:L32" si="2">IF(SUM(D26:D31)&lt;$B$25,"Degradation",IF(SUM(D26:D31)=$B$25,"Equal",IF(SUM(D26:D31)&gt;$B$25,"Improvement")))</f>
        <v>Equal</v>
      </c>
      <c r="E32" s="55" t="str">
        <f t="shared" si="2"/>
        <v>Equal</v>
      </c>
      <c r="F32" s="55" t="str">
        <f t="shared" si="2"/>
        <v>Equal</v>
      </c>
      <c r="G32" s="55" t="str">
        <f t="shared" si="2"/>
        <v>Equal</v>
      </c>
      <c r="H32" s="55" t="str">
        <f t="shared" si="2"/>
        <v>Equal</v>
      </c>
      <c r="I32" s="55" t="str">
        <f t="shared" si="2"/>
        <v>Equal</v>
      </c>
      <c r="J32" s="55" t="str">
        <f t="shared" si="2"/>
        <v>Equal</v>
      </c>
      <c r="K32" s="55" t="str">
        <f t="shared" si="2"/>
        <v>Equal</v>
      </c>
      <c r="L32" s="55" t="str">
        <f t="shared" si="2"/>
        <v>Equal</v>
      </c>
    </row>
    <row r="33" spans="1:12">
      <c r="A33" s="24" t="s">
        <v>137</v>
      </c>
      <c r="B33" s="25"/>
      <c r="C33" s="21" t="b">
        <f>IF('2.Questionaire'!D37="Yes",-10,IF('2.Questionaire'!D37="Unknown","?",IF('2.Questionaire'!D37="No",0)))</f>
        <v>0</v>
      </c>
      <c r="D33" s="21" t="b">
        <f>IF('2.Questionaire'!E37="Yes",-10,IF('2.Questionaire'!E37="Unknown","?",IF('2.Questionaire'!E37="No",0)))</f>
        <v>0</v>
      </c>
      <c r="E33" s="21" t="b">
        <f>IF('2.Questionaire'!F37="Yes",-10,IF('2.Questionaire'!F37="Unknown","?",IF('2.Questionaire'!F37="No",0)))</f>
        <v>0</v>
      </c>
      <c r="F33" s="21" t="b">
        <f>IF('2.Questionaire'!G37="Yes",-10,IF('2.Questionaire'!G37="Unknown","?",IF('2.Questionaire'!G37="No",0)))</f>
        <v>0</v>
      </c>
      <c r="G33" s="21" t="b">
        <f>IF('2.Questionaire'!H37="Yes",-10,IF('2.Questionaire'!H37="Unknown","?",IF('2.Questionaire'!H37="No",0)))</f>
        <v>0</v>
      </c>
      <c r="H33" s="21" t="b">
        <f>IF('2.Questionaire'!I37="Yes",-10,IF('2.Questionaire'!I37="Unknown","?",IF('2.Questionaire'!I37="No",0)))</f>
        <v>0</v>
      </c>
      <c r="I33" s="21" t="b">
        <f>IF('2.Questionaire'!J37="Yes",-10,IF('2.Questionaire'!J37="Unknown","?",IF('2.Questionaire'!J37="No",0)))</f>
        <v>0</v>
      </c>
      <c r="J33" s="21" t="b">
        <f>IF('2.Questionaire'!K37="Yes",-10,IF('2.Questionaire'!K37="Unknown","?",IF('2.Questionaire'!K37="No",0)))</f>
        <v>0</v>
      </c>
      <c r="K33" s="21" t="b">
        <f>IF('2.Questionaire'!L37="Yes",-10,IF('2.Questionaire'!L37="Unknown","?",IF('2.Questionaire'!L37="No",0)))</f>
        <v>0</v>
      </c>
      <c r="L33" s="21" t="b">
        <f>IF('2.Questionaire'!M37="Yes",-10,IF('2.Questionaire'!M37="Unknown","?",IF('2.Questionaire'!M37="No",0)))</f>
        <v>0</v>
      </c>
    </row>
    <row r="34" spans="1:12">
      <c r="A34" s="26" t="s">
        <v>138</v>
      </c>
      <c r="B34" s="27"/>
      <c r="C34" s="7" t="b">
        <f>IF('2.Questionaire'!D38="Yes",10,IF('2.Questionaire'!D38="Unknown","?",IF('2.Questionaire'!D38="No",-10)))</f>
        <v>0</v>
      </c>
      <c r="D34" s="7" t="b">
        <f>IF('2.Questionaire'!E38="Yes",10,IF('2.Questionaire'!E38="Unknown","?",IF('2.Questionaire'!E38="No",-10)))</f>
        <v>0</v>
      </c>
      <c r="E34" s="7" t="b">
        <f>IF('2.Questionaire'!F38="Yes",10,IF('2.Questionaire'!F38="Unknown","?",IF('2.Questionaire'!F38="No",-10)))</f>
        <v>0</v>
      </c>
      <c r="F34" s="7" t="b">
        <f>IF('2.Questionaire'!G38="Yes",10,IF('2.Questionaire'!G38="Unknown","?",IF('2.Questionaire'!G38="No",-10)))</f>
        <v>0</v>
      </c>
      <c r="G34" s="7" t="b">
        <f>IF('2.Questionaire'!H38="Yes",10,IF('2.Questionaire'!H38="Unknown","?",IF('2.Questionaire'!H38="No",-10)))</f>
        <v>0</v>
      </c>
      <c r="H34" s="7" t="b">
        <f>IF('2.Questionaire'!I38="Yes",10,IF('2.Questionaire'!I38="Unknown","?",IF('2.Questionaire'!I38="No",-10)))</f>
        <v>0</v>
      </c>
      <c r="I34" s="7" t="b">
        <f>IF('2.Questionaire'!J38="Yes",10,IF('2.Questionaire'!J38="Unknown","?",IF('2.Questionaire'!J38="No",-10)))</f>
        <v>0</v>
      </c>
      <c r="J34" s="7" t="b">
        <f>IF('2.Questionaire'!K38="Yes",10,IF('2.Questionaire'!K38="Unknown","?",IF('2.Questionaire'!K38="No",-10)))</f>
        <v>0</v>
      </c>
      <c r="K34" s="7" t="b">
        <f>IF('2.Questionaire'!L38="Yes",10,IF('2.Questionaire'!L38="Unknown","?",IF('2.Questionaire'!L38="No",-10)))</f>
        <v>0</v>
      </c>
      <c r="L34" s="7" t="b">
        <f>IF('2.Questionaire'!M38="Yes",10,IF('2.Questionaire'!M38="Unknown","?",IF('2.Questionaire'!M38="No",-10)))</f>
        <v>0</v>
      </c>
    </row>
    <row r="35" spans="1:12">
      <c r="A35" s="26" t="s">
        <v>139</v>
      </c>
      <c r="B35" s="27"/>
      <c r="C35" s="7" t="b">
        <f>IF('2.Questionaire'!D39="Yes",10,IF('2.Questionaire'!D39="Unknown","?",IF('2.Questionaire'!D39="No",-10)))</f>
        <v>0</v>
      </c>
      <c r="D35" s="7" t="b">
        <f>IF('2.Questionaire'!E39="Yes",10,IF('2.Questionaire'!E39="Unknown","?",IF('2.Questionaire'!E39="No",-10)))</f>
        <v>0</v>
      </c>
      <c r="E35" s="7" t="b">
        <f>IF('2.Questionaire'!F39="Yes",10,IF('2.Questionaire'!F39="Unknown","?",IF('2.Questionaire'!F39="No",-10)))</f>
        <v>0</v>
      </c>
      <c r="F35" s="7" t="b">
        <f>IF('2.Questionaire'!G39="Yes",10,IF('2.Questionaire'!G39="Unknown","?",IF('2.Questionaire'!G39="No",-10)))</f>
        <v>0</v>
      </c>
      <c r="G35" s="7" t="b">
        <f>IF('2.Questionaire'!H39="Yes",10,IF('2.Questionaire'!H39="Unknown","?",IF('2.Questionaire'!H39="No",-10)))</f>
        <v>0</v>
      </c>
      <c r="H35" s="7" t="b">
        <f>IF('2.Questionaire'!I39="Yes",10,IF('2.Questionaire'!I39="Unknown","?",IF('2.Questionaire'!I39="No",-10)))</f>
        <v>0</v>
      </c>
      <c r="I35" s="7" t="b">
        <f>IF('2.Questionaire'!J39="Yes",10,IF('2.Questionaire'!J39="Unknown","?",IF('2.Questionaire'!J39="No",-10)))</f>
        <v>0</v>
      </c>
      <c r="J35" s="7" t="b">
        <f>IF('2.Questionaire'!K39="Yes",10,IF('2.Questionaire'!K39="Unknown","?",IF('2.Questionaire'!K39="No",-10)))</f>
        <v>0</v>
      </c>
      <c r="K35" s="7" t="b">
        <f>IF('2.Questionaire'!L39="Yes",10,IF('2.Questionaire'!L39="Unknown","?",IF('2.Questionaire'!L39="No",-10)))</f>
        <v>0</v>
      </c>
      <c r="L35" s="7" t="b">
        <f>IF('2.Questionaire'!M39="Yes",10,IF('2.Questionaire'!M39="Unknown","?",IF('2.Questionaire'!M39="No",-10)))</f>
        <v>0</v>
      </c>
    </row>
    <row r="36" spans="1:12">
      <c r="A36" s="26" t="s">
        <v>140</v>
      </c>
      <c r="B36" s="27"/>
      <c r="C36" s="7" t="b">
        <f>IF('2.Questionaire'!D40="Positive",10,IF('2.Questionaire'!D40="Unknown","?",IF('2.Questionaire'!D40="Negative",-10,IF('2.Questionaire'!D40="Equal",0))))</f>
        <v>0</v>
      </c>
      <c r="D36" s="7" t="b">
        <f>IF('2.Questionaire'!E40="Positive",10,IF('2.Questionaire'!E40="Unknown","?",IF('2.Questionaire'!E40="Negative",-10,IF('2.Questionaire'!E40="Equal",0))))</f>
        <v>0</v>
      </c>
      <c r="E36" s="7" t="b">
        <f>IF('2.Questionaire'!F40="Positive",10,IF('2.Questionaire'!F40="Unknown","?",IF('2.Questionaire'!F40="Negative",-10,IF('2.Questionaire'!F40="Equal",0))))</f>
        <v>0</v>
      </c>
      <c r="F36" s="7" t="b">
        <f>IF('2.Questionaire'!G40="Positive",10,IF('2.Questionaire'!G40="Unknown","?",IF('2.Questionaire'!G40="Negative",-10,IF('2.Questionaire'!G40="Equal",0))))</f>
        <v>0</v>
      </c>
      <c r="G36" s="7" t="b">
        <f>IF('2.Questionaire'!H40="Positive",10,IF('2.Questionaire'!H40="Unknown","?",IF('2.Questionaire'!H40="Negative",-10,IF('2.Questionaire'!H40="Equal",0))))</f>
        <v>0</v>
      </c>
      <c r="H36" s="7" t="b">
        <f>IF('2.Questionaire'!I40="Positive",10,IF('2.Questionaire'!I40="Unknown","?",IF('2.Questionaire'!I40="Negative",-10,IF('2.Questionaire'!I40="Equal",0))))</f>
        <v>0</v>
      </c>
      <c r="I36" s="7" t="b">
        <f>IF('2.Questionaire'!J40="Positive",10,IF('2.Questionaire'!J40="Unknown","?",IF('2.Questionaire'!J40="Negative",-10,IF('2.Questionaire'!J40="Equal",0))))</f>
        <v>0</v>
      </c>
      <c r="J36" s="7" t="b">
        <f>IF('2.Questionaire'!K40="Positive",10,IF('2.Questionaire'!K40="Unknown","?",IF('2.Questionaire'!K40="Negative",-10,IF('2.Questionaire'!K40="Equal",0))))</f>
        <v>0</v>
      </c>
      <c r="K36" s="7" t="b">
        <f>IF('2.Questionaire'!L40="Positive",10,IF('2.Questionaire'!L40="Unknown","?",IF('2.Questionaire'!L40="Negative",-10,IF('2.Questionaire'!L40="Equal",0))))</f>
        <v>0</v>
      </c>
      <c r="L36" s="7" t="b">
        <f>IF('2.Questionaire'!M40="Positive",10,IF('2.Questionaire'!M40="Unknown","?",IF('2.Questionaire'!M40="Negative",-10,IF('2.Questionaire'!M40="Equal",0))))</f>
        <v>0</v>
      </c>
    </row>
    <row r="37" spans="1:12" s="4" customFormat="1" ht="15.75" thickBot="1">
      <c r="A37" s="22" t="s">
        <v>141</v>
      </c>
      <c r="B37" s="17">
        <v>0</v>
      </c>
      <c r="C37" s="55" t="str">
        <f>IF(SUM(C33:C36)&lt;$B$37,"Degradation",IF(SUM(C33:C36)=$B$37,"Equal",IF(SUM(C33:C36)&gt;$B$37,"Improvement")))</f>
        <v>Equal</v>
      </c>
      <c r="D37" s="55" t="str">
        <f t="shared" ref="D37:L37" si="3">IF(SUM(D33:D36)&lt;$B$37,"Degradation",IF(SUM(D33:D36)=$B$37,"Equal",IF(SUM(D33:D36)&gt;$B$37,"Improvement")))</f>
        <v>Equal</v>
      </c>
      <c r="E37" s="55" t="str">
        <f t="shared" si="3"/>
        <v>Equal</v>
      </c>
      <c r="F37" s="55" t="str">
        <f t="shared" si="3"/>
        <v>Equal</v>
      </c>
      <c r="G37" s="55" t="str">
        <f t="shared" si="3"/>
        <v>Equal</v>
      </c>
      <c r="H37" s="55" t="str">
        <f t="shared" si="3"/>
        <v>Equal</v>
      </c>
      <c r="I37" s="55" t="str">
        <f t="shared" si="3"/>
        <v>Equal</v>
      </c>
      <c r="J37" s="55" t="str">
        <f t="shared" si="3"/>
        <v>Equal</v>
      </c>
      <c r="K37" s="55" t="str">
        <f t="shared" si="3"/>
        <v>Equal</v>
      </c>
      <c r="L37" s="55" t="str">
        <f t="shared" si="3"/>
        <v>Equal</v>
      </c>
    </row>
    <row r="40" spans="1:12">
      <c r="A40" s="19"/>
    </row>
    <row r="41" spans="1:12">
      <c r="A41" s="19"/>
    </row>
    <row r="42" spans="1:12">
      <c r="A42" s="19"/>
    </row>
    <row r="43" spans="1:12">
      <c r="A43" s="19"/>
    </row>
    <row r="44" spans="1:12">
      <c r="A44" s="19"/>
    </row>
  </sheetData>
  <mergeCells count="1">
    <mergeCell ref="A1:L1"/>
  </mergeCells>
  <conditionalFormatting sqref="C2:L1048576">
    <cfRule type="cellIs" dxfId="46" priority="1" operator="equal">
      <formula>"?"</formula>
    </cfRule>
    <cfRule type="cellIs" dxfId="45" priority="5" operator="equal">
      <formula>10</formula>
    </cfRule>
  </conditionalFormatting>
  <conditionalFormatting sqref="C3:L5 C7:L15 C17:L24 C26:L31 C33:L36">
    <cfRule type="cellIs" dxfId="44" priority="3" operator="equal">
      <formula>0</formula>
    </cfRule>
    <cfRule type="cellIs" dxfId="43" priority="4" operator="equal">
      <formula>-10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5"/>
  <sheetViews>
    <sheetView zoomScale="85" zoomScaleNormal="85" workbookViewId="0" xr3:uid="{51F8DEE0-4D01-5F28-A812-FC0BD7CAC4A5}">
      <selection activeCell="A3" sqref="A3"/>
    </sheetView>
  </sheetViews>
  <sheetFormatPr defaultColWidth="9.28515625" defaultRowHeight="15"/>
  <cols>
    <col min="1" max="1" width="18.42578125" style="35" customWidth="1"/>
    <col min="2" max="2" width="14.140625" style="38" customWidth="1"/>
    <col min="3" max="12" width="38.5703125" style="35" customWidth="1"/>
    <col min="13" max="16384" width="9.28515625" style="35"/>
  </cols>
  <sheetData>
    <row r="1" spans="1:12" s="44" customFormat="1" ht="29.25" thickBot="1">
      <c r="A1" s="102" t="s">
        <v>142</v>
      </c>
      <c r="B1" s="103"/>
      <c r="C1" s="103"/>
      <c r="D1" s="103"/>
      <c r="E1" s="103"/>
      <c r="F1" s="103"/>
      <c r="G1" s="103"/>
      <c r="H1" s="103"/>
      <c r="I1" s="103"/>
      <c r="J1" s="103"/>
      <c r="K1" s="103"/>
      <c r="L1" s="103"/>
    </row>
    <row r="2" spans="1:12" ht="37.5">
      <c r="A2" s="39" t="s">
        <v>143</v>
      </c>
      <c r="B2" s="40" t="s">
        <v>144</v>
      </c>
      <c r="C2" s="41" t="s">
        <v>20</v>
      </c>
      <c r="D2" s="41" t="s">
        <v>21</v>
      </c>
      <c r="E2" s="41" t="s">
        <v>22</v>
      </c>
      <c r="F2" s="41" t="s">
        <v>23</v>
      </c>
      <c r="G2" s="41" t="s">
        <v>24</v>
      </c>
      <c r="H2" s="41" t="s">
        <v>25</v>
      </c>
      <c r="I2" s="41" t="s">
        <v>26</v>
      </c>
      <c r="J2" s="41" t="s">
        <v>27</v>
      </c>
      <c r="K2" s="41" t="s">
        <v>28</v>
      </c>
      <c r="L2" s="59" t="s">
        <v>29</v>
      </c>
    </row>
    <row r="3" spans="1:12" ht="18.75">
      <c r="A3" s="43" t="s">
        <v>145</v>
      </c>
      <c r="B3" s="42" t="s">
        <v>146</v>
      </c>
      <c r="C3" s="60" t="str">
        <f>'5.Questionaire analysis'!C6</f>
        <v>Maybe strong negative</v>
      </c>
      <c r="D3" s="60" t="str">
        <f>'5.Questionaire analysis'!D6</f>
        <v>No strong negative</v>
      </c>
      <c r="E3" s="60" t="str">
        <f>'5.Questionaire analysis'!E6</f>
        <v>No strong negative</v>
      </c>
      <c r="F3" s="60" t="str">
        <f>'5.Questionaire analysis'!F6</f>
        <v>No strong negative</v>
      </c>
      <c r="G3" s="60" t="str">
        <f>'5.Questionaire analysis'!G6</f>
        <v>No strong negative</v>
      </c>
      <c r="H3" s="60" t="str">
        <f>'5.Questionaire analysis'!H6</f>
        <v>No strong negative</v>
      </c>
      <c r="I3" s="60" t="str">
        <f>'5.Questionaire analysis'!I6</f>
        <v>No strong negative</v>
      </c>
      <c r="J3" s="60" t="str">
        <f>'5.Questionaire analysis'!J6</f>
        <v>No strong negative</v>
      </c>
      <c r="K3" s="60" t="str">
        <f>'5.Questionaire analysis'!K6</f>
        <v>No strong negative</v>
      </c>
      <c r="L3" s="61" t="str">
        <f>'5.Questionaire analysis'!L6</f>
        <v>No strong negative</v>
      </c>
    </row>
    <row r="4" spans="1:12" ht="18.75">
      <c r="A4" s="43" t="s">
        <v>147</v>
      </c>
      <c r="B4" s="42" t="s">
        <v>148</v>
      </c>
      <c r="C4" s="60" t="str">
        <f>'5.Questionaire analysis'!C7</f>
        <v>Negative</v>
      </c>
      <c r="D4" s="60" t="str">
        <f>'5.Questionaire analysis'!D7</f>
        <v>No negative</v>
      </c>
      <c r="E4" s="60" t="str">
        <f>'5.Questionaire analysis'!E7</f>
        <v>No negative</v>
      </c>
      <c r="F4" s="60" t="str">
        <f>'5.Questionaire analysis'!F7</f>
        <v>No negative</v>
      </c>
      <c r="G4" s="60" t="str">
        <f>'5.Questionaire analysis'!G7</f>
        <v>No negative</v>
      </c>
      <c r="H4" s="60" t="str">
        <f>'5.Questionaire analysis'!H7</f>
        <v>No negative</v>
      </c>
      <c r="I4" s="60" t="str">
        <f>'5.Questionaire analysis'!I7</f>
        <v>No negative</v>
      </c>
      <c r="J4" s="60" t="str">
        <f>'5.Questionaire analysis'!J7</f>
        <v>No negative</v>
      </c>
      <c r="K4" s="60" t="str">
        <f>'5.Questionaire analysis'!K7</f>
        <v>No negative</v>
      </c>
      <c r="L4" s="61" t="str">
        <f>'5.Questionaire analysis'!L7</f>
        <v>No negative</v>
      </c>
    </row>
    <row r="5" spans="1:12" ht="18.75">
      <c r="A5" s="43" t="s">
        <v>149</v>
      </c>
      <c r="B5" s="42" t="s">
        <v>150</v>
      </c>
      <c r="C5" s="60" t="str">
        <f>'5.Questionaire analysis'!C8</f>
        <v>No Neutral</v>
      </c>
      <c r="D5" s="60" t="str">
        <f>'5.Questionaire analysis'!D8</f>
        <v>No Neutral</v>
      </c>
      <c r="E5" s="60" t="str">
        <f>'5.Questionaire analysis'!E8</f>
        <v>No Neutral</v>
      </c>
      <c r="F5" s="60" t="str">
        <f>'5.Questionaire analysis'!F8</f>
        <v>No Neutral</v>
      </c>
      <c r="G5" s="60" t="str">
        <f>'5.Questionaire analysis'!G8</f>
        <v>No Neutral</v>
      </c>
      <c r="H5" s="60" t="str">
        <f>'5.Questionaire analysis'!H8</f>
        <v>No Neutral</v>
      </c>
      <c r="I5" s="60" t="str">
        <f>'5.Questionaire analysis'!I8</f>
        <v>No Neutral</v>
      </c>
      <c r="J5" s="60" t="str">
        <f>'5.Questionaire analysis'!J8</f>
        <v>No Neutral</v>
      </c>
      <c r="K5" s="60" t="str">
        <f>'5.Questionaire analysis'!K8</f>
        <v>No Neutral</v>
      </c>
      <c r="L5" s="61" t="str">
        <f>'5.Questionaire analysis'!L8</f>
        <v>No Neutral</v>
      </c>
    </row>
    <row r="6" spans="1:12" ht="18.75">
      <c r="A6" s="43" t="s">
        <v>151</v>
      </c>
      <c r="B6" s="42" t="s">
        <v>152</v>
      </c>
      <c r="C6" s="60" t="str">
        <f>'5.Questionaire analysis'!C9</f>
        <v>No positive</v>
      </c>
      <c r="D6" s="60" t="str">
        <f>'5.Questionaire analysis'!D9</f>
        <v>No positive</v>
      </c>
      <c r="E6" s="60" t="str">
        <f>'5.Questionaire analysis'!E9</f>
        <v>No positive</v>
      </c>
      <c r="F6" s="60" t="str">
        <f>'5.Questionaire analysis'!F9</f>
        <v>No positive</v>
      </c>
      <c r="G6" s="60" t="str">
        <f>'5.Questionaire analysis'!G9</f>
        <v>No positive</v>
      </c>
      <c r="H6" s="60" t="str">
        <f>'5.Questionaire analysis'!H9</f>
        <v>No positive</v>
      </c>
      <c r="I6" s="60" t="str">
        <f>'5.Questionaire analysis'!I9</f>
        <v>No positive</v>
      </c>
      <c r="J6" s="60" t="str">
        <f>'5.Questionaire analysis'!J9</f>
        <v>No positive</v>
      </c>
      <c r="K6" s="60" t="str">
        <f>'5.Questionaire analysis'!K9</f>
        <v>No positive</v>
      </c>
      <c r="L6" s="61" t="str">
        <f>'5.Questionaire analysis'!L9</f>
        <v>No positive</v>
      </c>
    </row>
    <row r="7" spans="1:12" ht="18.75">
      <c r="A7" s="43" t="s">
        <v>151</v>
      </c>
      <c r="B7" s="42" t="s">
        <v>153</v>
      </c>
      <c r="C7" s="60" t="str">
        <f>'5.Questionaire analysis'!C10</f>
        <v>No strong positive</v>
      </c>
      <c r="D7" s="60" t="str">
        <f>'5.Questionaire analysis'!D10</f>
        <v>No strong positive</v>
      </c>
      <c r="E7" s="60" t="str">
        <f>'5.Questionaire analysis'!E10</f>
        <v>No strong positive</v>
      </c>
      <c r="F7" s="60" t="str">
        <f>'5.Questionaire analysis'!F10</f>
        <v>No strong positive</v>
      </c>
      <c r="G7" s="60" t="str">
        <f>'5.Questionaire analysis'!G10</f>
        <v>No strong positive</v>
      </c>
      <c r="H7" s="60" t="str">
        <f>'5.Questionaire analysis'!H10</f>
        <v>No strong positive</v>
      </c>
      <c r="I7" s="60" t="str">
        <f>'5.Questionaire analysis'!I10</f>
        <v>No strong positive</v>
      </c>
      <c r="J7" s="60" t="str">
        <f>'5.Questionaire analysis'!J10</f>
        <v>No strong positive</v>
      </c>
      <c r="K7" s="60" t="str">
        <f>'5.Questionaire analysis'!K10</f>
        <v>No strong positive</v>
      </c>
      <c r="L7" s="61" t="str">
        <f>'5.Questionaire analysis'!L10</f>
        <v>No strong positive</v>
      </c>
    </row>
    <row r="8" spans="1:12" s="76" customFormat="1" ht="27.6" customHeight="1" thickBot="1">
      <c r="B8" s="77" t="s">
        <v>154</v>
      </c>
      <c r="C8" s="78" t="str">
        <f>'5.Questionaire analysis'!C11</f>
        <v>C- Negative</v>
      </c>
      <c r="D8" s="78" t="str">
        <f>'5.Questionaire analysis'!D11</f>
        <v/>
      </c>
      <c r="E8" s="78" t="str">
        <f>'5.Questionaire analysis'!E11</f>
        <v/>
      </c>
      <c r="F8" s="78" t="str">
        <f>'5.Questionaire analysis'!F11</f>
        <v/>
      </c>
      <c r="G8" s="78" t="str">
        <f>'5.Questionaire analysis'!G11</f>
        <v/>
      </c>
      <c r="H8" s="78" t="str">
        <f>'5.Questionaire analysis'!H11</f>
        <v/>
      </c>
      <c r="I8" s="78" t="str">
        <f>'5.Questionaire analysis'!I11</f>
        <v/>
      </c>
      <c r="J8" s="78" t="str">
        <f>'5.Questionaire analysis'!J11</f>
        <v/>
      </c>
      <c r="K8" s="78" t="str">
        <f>'5.Questionaire analysis'!K11</f>
        <v/>
      </c>
      <c r="L8" s="79" t="str">
        <f>'5.Questionaire analysis'!L11</f>
        <v/>
      </c>
    </row>
    <row r="9" spans="1:12" ht="30.75" thickBot="1">
      <c r="B9" s="62" t="s">
        <v>155</v>
      </c>
      <c r="C9" s="63"/>
      <c r="D9" s="63"/>
      <c r="E9" s="63"/>
      <c r="F9" s="63"/>
      <c r="G9" s="63"/>
      <c r="H9" s="63"/>
      <c r="I9" s="63"/>
      <c r="J9" s="63"/>
      <c r="K9" s="63"/>
      <c r="L9" s="64"/>
    </row>
    <row r="10" spans="1:12" ht="31.5">
      <c r="B10" s="67" t="s">
        <v>156</v>
      </c>
      <c r="C10" s="56" t="str">
        <f>IF('2.Questionaire'!D3="Yes","Human and/or environmental exposure to hazardous substances used or released throughout the products life cycle is likely", IF('2.Questionaire'!D3="Unknown","Human and/or environmental exposure to hazardous substances used or released throughout the products life cycle is ucertain",""))</f>
        <v/>
      </c>
      <c r="D10" s="56" t="str">
        <f>IF('2.Questionaire'!E3="Yes","Human and/or environmental exposure to hazardous substances used or released throughout the products life cycle is likely", IF('2.Questionaire'!E3="Unknown","Human and/or environmental exposure to hazardous substances used or released throughout the products life cycle is ucertain",""))</f>
        <v/>
      </c>
      <c r="E10" s="56" t="str">
        <f>IF('2.Questionaire'!F3="Yes","Human and/or environmental exposure to hazardous substances used or released throughout the products life cycle is likely", IF('2.Questionaire'!F3="Unknown","Human and/or environmental exposure to hazardous substances used or released throughout the products life cycle is ucertain",""))</f>
        <v/>
      </c>
      <c r="F10" s="56" t="str">
        <f>IF('2.Questionaire'!G3="Yes","Human and/or environmental exposure to hazardous substances used or released throughout the products life cycle is likely", IF('2.Questionaire'!G3="Unknown","Human and/or environmental exposure to hazardous substances used or released throughout the products life cycle is ucertain",""))</f>
        <v/>
      </c>
      <c r="G10" s="56" t="str">
        <f>IF('2.Questionaire'!H3="Yes","Human and/or environmental exposure to hazardous substances used or released throughout the products life cycle is likely", IF('2.Questionaire'!H3="Unknown","Human and/or environmental exposure to hazardous substances used or released throughout the products life cycle is ucertain",""))</f>
        <v/>
      </c>
      <c r="H10" s="65"/>
      <c r="I10" s="65"/>
      <c r="J10" s="65"/>
      <c r="K10" s="65"/>
      <c r="L10" s="66"/>
    </row>
    <row r="11" spans="1:12" s="68" customFormat="1" ht="15.75">
      <c r="B11" s="69"/>
      <c r="C11" s="70" t="str">
        <f>IF('2.Questionaire'!D7="No","Potential use/applicability of the final material/product should be known","")</f>
        <v/>
      </c>
      <c r="D11" s="70" t="str">
        <f>IF('2.Questionaire'!E7="No","Potential use/applicability of the final material/product should be known","")</f>
        <v/>
      </c>
      <c r="E11" s="70" t="str">
        <f>IF('2.Questionaire'!F7="No","Potential use/applicability of the final material/product should be known","")</f>
        <v/>
      </c>
      <c r="F11" s="70" t="str">
        <f>IF('2.Questionaire'!G7="No","Potential use/applicability of the final material/product should be known","")</f>
        <v/>
      </c>
      <c r="G11" s="70" t="str">
        <f>IF('2.Questionaire'!H7="No","Potential use/applicability of the final material/product should be known","")</f>
        <v/>
      </c>
      <c r="L11" s="71"/>
    </row>
    <row r="12" spans="1:12" s="68" customFormat="1" ht="31.5">
      <c r="B12" s="69"/>
      <c r="C12" s="70" t="str">
        <f>IF('2.Questionaire'!D8="Yes","Human exposure via inhalation and environmental relase is likely", IF('2.Questionaire'!D8="Unknown","Human exposure via inhalation and environmental relase is uncertain",""))</f>
        <v/>
      </c>
      <c r="D12" s="70" t="str">
        <f>IF('2.Questionaire'!E8="Yes","Human exposure via inhalation and environmental relase is likely", IF('2.Questionaire'!E8="Unknown","Human exposure via inhalation and environmental relase is uncertain",""))</f>
        <v/>
      </c>
      <c r="E12" s="70" t="str">
        <f>IF('2.Questionaire'!F8="Yes","Human exposure via inhalation and environmental relase is likely", IF('2.Questionaire'!F8="Unknown","Human exposure via inhalation and environmental relase is uncertain",""))</f>
        <v/>
      </c>
      <c r="F12" s="70" t="str">
        <f>IF('2.Questionaire'!G8="Yes","Human exposure via inhalation and environmental relase is likely", IF('2.Questionaire'!G8="Unknown","Human exposure via inhalation and environmental relase is uncertain",""))</f>
        <v/>
      </c>
      <c r="G12" s="70" t="str">
        <f>IF('2.Questionaire'!H8="Yes","Human exposure via inhalation and environmental relase is likely", IF('2.Questionaire'!H8="Unknown","Human exposure via inhalation and environmental relase is uncertain",""))</f>
        <v/>
      </c>
      <c r="L12" s="71"/>
    </row>
    <row r="13" spans="1:12" s="68" customFormat="1" ht="31.5">
      <c r="B13" s="69"/>
      <c r="C13" s="70" t="str">
        <f>IF('2.Questionaire'!D9="Yes","Material may be hazardous to humans due to fiber presence", IF('2.Questionaire'!D6="Unknown","Hazard through fibers is uncertain",""))</f>
        <v/>
      </c>
      <c r="D13" s="70" t="str">
        <f>IF('2.Questionaire'!E9="Yes","Material may be hazardous to humans due to fiber presence", IF('2.Questionaire'!E6="Unknown","Hazard through fibers is uncertain",""))</f>
        <v/>
      </c>
      <c r="E13" s="70" t="str">
        <f>IF('2.Questionaire'!F9="Yes","Material may be hazardous to humans due to fiber presence", IF('2.Questionaire'!F6="Unknown","Hazard through fibers is uncertain",""))</f>
        <v/>
      </c>
      <c r="F13" s="70" t="str">
        <f>IF('2.Questionaire'!G9="Yes","Material may be hazardous to humans due to fiber presence", IF('2.Questionaire'!G6="Unknown","Hazard through fibers is uncertain",""))</f>
        <v/>
      </c>
      <c r="G13" s="70" t="str">
        <f>IF('2.Questionaire'!H9="Yes","Material may be hazardous to humans due to fiber presence", IF('2.Questionaire'!H6="Unknown","Hazard through fibers is uncertain",""))</f>
        <v/>
      </c>
      <c r="L13" s="71"/>
    </row>
    <row r="14" spans="1:12" s="68" customFormat="1" ht="63">
      <c r="B14" s="69"/>
      <c r="C14" s="70" t="str">
        <f>IF('2.Questionaire'!D10="Yes","Potential exposure to released forms and components of the material, which may cause synergistic or additive hazardous effects", IF('2.Questionaire'!D10="Unknown","Uncertain potential exposure to released forms and components of the material, which may cause synergistic or additive hazardous effects",""))</f>
        <v/>
      </c>
      <c r="D14" s="70" t="str">
        <f>IF('2.Questionaire'!E10="Yes","Potential exposure to released forms and components of the material, which may cause synergistic or additive hazardous effects", IF('2.Questionaire'!E10="Unknown","Uncertain potential exposure to released forms and components of the material, which may cause synergistic or additive hazardous effects",""))</f>
        <v/>
      </c>
      <c r="E14" s="70" t="str">
        <f>IF('2.Questionaire'!F10="Yes","Potential exposure to released forms and components of the material, which may cause synergistic or additive hazardous effects", IF('2.Questionaire'!F10="Unknown","Uncertain potential exposure to released forms and components of the material, which may cause synergistic or additive hazardous effects",""))</f>
        <v/>
      </c>
      <c r="F14" s="70" t="str">
        <f>IF('2.Questionaire'!G10="Yes","Potential exposure to released forms and components of the material, which may cause synergistic or additive hazardous effects", IF('2.Questionaire'!G10="Unknown","Uncertain potential exposure to released forms and components of the material, which may cause synergistic or additive hazardous effects",""))</f>
        <v/>
      </c>
      <c r="G14" s="70" t="str">
        <f>IF('2.Questionaire'!H10="Yes","Potential exposure to released forms and components of the material, which may cause synergistic or additive hazardous effects", IF('2.Questionaire'!H10="Unknown","Uncertain potential exposure to released forms and components of the material, which may cause synergistic or additive hazardous effects",""))</f>
        <v/>
      </c>
      <c r="L14" s="71"/>
    </row>
    <row r="15" spans="1:12" s="68" customFormat="1" ht="31.5">
      <c r="B15" s="69"/>
      <c r="C15" s="70" t="str">
        <f>IF('2.Questionaire'!D11="Yes","Human exposure via inhalation and environmental relase likely", IF('2.Questionaire'!D11="Unknown","Human exposure via inhalation and environmental relase is uncertain",""))</f>
        <v/>
      </c>
      <c r="D15" s="70" t="str">
        <f>IF('2.Questionaire'!E11="Yes","Human exposure via inhalation and environmental relase likely", IF('2.Questionaire'!E11="Unknown","Human exposure via inhalation and environmental relase is uncertain",""))</f>
        <v/>
      </c>
      <c r="E15" s="70" t="str">
        <f>IF('2.Questionaire'!F11="Yes","Human exposure via inhalation and environmental relase likely", IF('2.Questionaire'!F11="Unknown","Human exposure via inhalation and environmental relase is uncertain",""))</f>
        <v/>
      </c>
      <c r="F15" s="70" t="str">
        <f>IF('2.Questionaire'!G11="Yes","Human exposure via inhalation and environmental relase likely", IF('2.Questionaire'!G11="Unknown","Human exposure via inhalation and environmental relase is uncertain",""))</f>
        <v/>
      </c>
      <c r="G15" s="70" t="str">
        <f>IF('2.Questionaire'!H11="Yes","Human exposure via inhalation and environmental relase likely", IF('2.Questionaire'!H11="Unknown","Human exposure via inhalation and environmental relase is uncertain",""))</f>
        <v/>
      </c>
      <c r="L15" s="71"/>
    </row>
    <row r="16" spans="1:12" s="68" customFormat="1" ht="47.25">
      <c r="B16" s="69"/>
      <c r="C16" s="70" t="str">
        <f>IF('2.Questionaire'!D12="Yes","Human and environmental exposure to transformed and/or released forms likely", IF('2.Questionaire'!D12="Unknown","Human and environmental exposure to transformed and/or released forms is uncertain",""))</f>
        <v/>
      </c>
      <c r="D16" s="70" t="str">
        <f>IF('2.Questionaire'!E12="Yes","Human and environmental exposure to transformed and/or released forms likely", IF('2.Questionaire'!E12="Unknown","Human and environmental exposure to transformed and/or released forms is uncertain",""))</f>
        <v/>
      </c>
      <c r="E16" s="70" t="str">
        <f>IF('2.Questionaire'!F12="Yes","Human and environmental exposure to transformed and/or released forms likely", IF('2.Questionaire'!F12="Unknown","Human and environmental exposure to transformed and/or released forms is uncertain",""))</f>
        <v/>
      </c>
      <c r="F16" s="70" t="str">
        <f>IF('2.Questionaire'!G12="Yes","Human and environmental exposure to transformed and/or released forms likely", IF('2.Questionaire'!G12="Unknown","Human and environmental exposure to transformed and/or released forms is uncertain",""))</f>
        <v/>
      </c>
      <c r="G16" s="70" t="str">
        <f>IF('2.Questionaire'!H12="Yes","Human and environmental exposure to transformed and/or released forms likely", IF('2.Questionaire'!H12="Unknown","Human and environmental exposure to transformed and/or released forms is uncertain",""))</f>
        <v/>
      </c>
      <c r="L16" s="71"/>
    </row>
    <row r="17" spans="2:12" s="68" customFormat="1" ht="15.75">
      <c r="B17" s="69"/>
      <c r="C17" s="70" t="str">
        <f>IF('2.Questionaire'!D13="Yes","Oral consumer exposure is likely", IF('2.Questionaire'!D13="Unknown","Oral consumer exposure is uncertain",""))</f>
        <v/>
      </c>
      <c r="D17" s="70" t="str">
        <f>IF('2.Questionaire'!E13="Yes","Oral consumer exposure is likely", IF('2.Questionaire'!E13="Unknown","Oral consumer exposure is uncertain",""))</f>
        <v/>
      </c>
      <c r="E17" s="70" t="str">
        <f>IF('2.Questionaire'!F13="Yes","Oral consumer exposure is likely", IF('2.Questionaire'!F13="Unknown","Oral consumer exposure is uncertain",""))</f>
        <v/>
      </c>
      <c r="F17" s="70" t="str">
        <f>IF('2.Questionaire'!G13="Yes","Oral consumer exposure is likely", IF('2.Questionaire'!G13="Unknown","Oral consumer exposure is uncertain",""))</f>
        <v/>
      </c>
      <c r="G17" s="70" t="str">
        <f>IF('2.Questionaire'!H13="Yes","Oral consumer exposure is likely", IF('2.Questionaire'!H13="Unknown","Oral consumer exposure is uncertain",""))</f>
        <v/>
      </c>
      <c r="L17" s="71"/>
    </row>
    <row r="18" spans="2:12" s="68" customFormat="1" ht="15.75">
      <c r="B18" s="69"/>
      <c r="C18" s="70" t="str">
        <f>IF('2.Questionaire'!D14="No","Worker exposure is likely", IF('2.Questionaire'!D14="Unknown","Worker exposure is uncertain",""))</f>
        <v/>
      </c>
      <c r="D18" s="70" t="str">
        <f>IF('2.Questionaire'!E14="No","Worker exposure is likely", IF('2.Questionaire'!E14="Unknown","Worker exposure is uncertain",""))</f>
        <v/>
      </c>
      <c r="E18" s="70" t="str">
        <f>IF('2.Questionaire'!F14="No","Worker exposure is likely", IF('2.Questionaire'!F14="Unknown","Worker exposure is uncertain",""))</f>
        <v/>
      </c>
      <c r="F18" s="70" t="str">
        <f>IF('2.Questionaire'!G14="No","Worker exposure is likely", IF('2.Questionaire'!G14="Unknown","Worker exposure is uncertain",""))</f>
        <v/>
      </c>
      <c r="G18" s="70" t="str">
        <f>IF('2.Questionaire'!H14="No","Worker exposure is likely", IF('2.Questionaire'!H14="Unknown","Worker exposure is uncertain",""))</f>
        <v/>
      </c>
      <c r="L18" s="71"/>
    </row>
    <row r="19" spans="2:12" s="68" customFormat="1" ht="31.5">
      <c r="B19" s="69"/>
      <c r="C19" s="70" t="str">
        <f>IF('2.Questionaire'!D15="Yes","Dermal occupational and/or consumer exposure is likely", IF('2.Questionaire'!D15="Unknown","Dermal occupational and/or consumer exposure is uncertain",""))</f>
        <v/>
      </c>
      <c r="D19" s="70" t="str">
        <f>IF('2.Questionaire'!E15="Yes","Dermal occupational and/or consumer exposure is likely", IF('2.Questionaire'!E15="Unknown","Dermal occupational and/or consumer exposure is uncertain",""))</f>
        <v/>
      </c>
      <c r="E19" s="70" t="str">
        <f>IF('2.Questionaire'!F15="Yes","Dermal occupational and/or consumer exposure is likely", IF('2.Questionaire'!F15="Unknown","Dermal occupational and/or consumer exposure is uncertain",""))</f>
        <v/>
      </c>
      <c r="F19" s="70" t="str">
        <f>IF('2.Questionaire'!G15="Yes","Dermal occupational and/or consumer exposure is likely", IF('2.Questionaire'!G15="Unknown","Dermal occupational and/or consumer exposure is uncertain",""))</f>
        <v/>
      </c>
      <c r="G19" s="70" t="str">
        <f>IF('2.Questionaire'!H15="Yes","Dermal occupational and/or consumer exposure is likely", IF('2.Questionaire'!H15="Unknown","Dermal occupational and/or consumer exposure is uncertain",""))</f>
        <v/>
      </c>
      <c r="L19" s="71"/>
    </row>
    <row r="20" spans="2:12" s="68" customFormat="1" ht="47.25">
      <c r="B20" s="69"/>
      <c r="C20" s="70" t="str">
        <f>IF('2.Questionaire'!D26="No","Economic performance might suffer or limited economic opportunities due to lower marketability", IF('2.Questionaire'!D26="Unknown","Potential economic performance or economic opportunities are uncertain due to unknown marketability",""))</f>
        <v/>
      </c>
      <c r="D20" s="70" t="str">
        <f>IF('2.Questionaire'!E26="No","Economic performance might suffer or limited economic opportunities due to lower marketability", IF('2.Questionaire'!E26="Unknown","Potential economic performance or economic opportunities are uncertain due to unknown marketability",""))</f>
        <v/>
      </c>
      <c r="E20" s="70" t="str">
        <f>IF('2.Questionaire'!F26="No","Economic performance might suffer or limited economic opportunities due to lower marketability", IF('2.Questionaire'!F26="Unknown","Potential economic performance or economic opportunities are uncertain due to unknown marketability",""))</f>
        <v/>
      </c>
      <c r="F20" s="70" t="str">
        <f>IF('2.Questionaire'!G26="No","Economic performance might suffer or limited economic opportunities due to lower marketability", IF('2.Questionaire'!G26="Unknown","Potential economic performance or economic opportunities are uncertain due to unknown marketability",""))</f>
        <v/>
      </c>
      <c r="G20" s="70" t="str">
        <f>IF('2.Questionaire'!H26="No","Economic performance might suffer or limited economic opportunities due to lower marketability", IF('2.Questionaire'!H26="Unknown","Potential economic performance or economic opportunities are uncertain due to unknown marketability",""))</f>
        <v/>
      </c>
      <c r="L20" s="71"/>
    </row>
    <row r="21" spans="2:12" s="68" customFormat="1" ht="94.5">
      <c r="B21" s="69"/>
      <c r="C21" s="70" t="str">
        <f>IF('2.Questionaire'!D27="Yes","If applicable to the product category, compliance to REACH Regulation (EC 1907/2006) is mandatory; Ensure in which tonnage band does the produced material or product falls and fulfill REACH tiered requirements accordingly", IF('2.Questionaire'!D27="Unknown","Compliance to REACH regulation cannot be ascertained due to unknown production tonnage",""))</f>
        <v/>
      </c>
      <c r="D21" s="70" t="str">
        <f>IF('2.Questionaire'!E27="Yes","If applicable to the product category, compliance to REACH Regulation (EC 1907/2006) is mandatory; Ensure in which tonnage band does the produced material or product falls and fulfill REACH tiered requirements accordingly", IF('2.Questionaire'!E27="Unknown","Compliance to REACH regulation cannot be ascertained due to unknown production tonnage",""))</f>
        <v/>
      </c>
      <c r="E21" s="70" t="str">
        <f>IF('2.Questionaire'!F27="Yes","If applicable to the product category, compliance to REACH Regulation (EC 1907/2006) is mandatory; Ensure in which tonnage band does the produced material or product falls and fulfill REACH tiered requirements accordingly", IF('2.Questionaire'!F27="Unknown","Compliance to REACH regulation cannot be ascertained due to unknown production tonnage",""))</f>
        <v/>
      </c>
      <c r="F21" s="70" t="str">
        <f>IF('2.Questionaire'!G27="Yes","If applicable to the product category, compliance to REACH Regulation (EC 1907/2006) is mandatory; Ensure in which tonnage band does the produced material or product falls and fulfill REACH tiered requirements accordingly", IF('2.Questionaire'!G27="Unknown","Compliance to REACH regulation cannot be ascertained due to unknown production tonnage",""))</f>
        <v/>
      </c>
      <c r="G21" s="70" t="str">
        <f>IF('2.Questionaire'!H27="Yes","If applicable to the product category, compliance to REACH Regulation (EC 1907/2006) is mandatory; Ensure in which tonnage band does the produced material or product falls and fulfill REACH tiered requirements accordingly", IF('2.Questionaire'!H27="Unknown","Compliance to REACH regulation cannot be ascertained due to unknown production tonnage",""))</f>
        <v/>
      </c>
      <c r="L21" s="71"/>
    </row>
    <row r="22" spans="2:12" s="68" customFormat="1" ht="47.25">
      <c r="B22" s="69"/>
      <c r="C22" s="70" t="str">
        <f>IF('2.Questionaire'!D28="No","Economic performance might suffer or limited economic opportunities due to low foreseen market potential", IF('2.Questionaire'!D28="Unknown","Potential economic performance or economic opportunities are uncertain due to unknown foreseen market potential",""))</f>
        <v/>
      </c>
      <c r="D22" s="70" t="str">
        <f>IF('2.Questionaire'!E28="No","Economic performance might suffer or limited economic opportunities due to low foreseen market potential", IF('2.Questionaire'!E28="Unknown","Potential economic performance or economic opportunities are uncertain due to unknown foreseen market potential",""))</f>
        <v/>
      </c>
      <c r="E22" s="70" t="str">
        <f>IF('2.Questionaire'!F28="No","Economic performance might suffer or limited economic opportunities due to low foreseen market potential", IF('2.Questionaire'!F28="Unknown","Potential economic performance or economic opportunities are uncertain due to unknown foreseen market potential",""))</f>
        <v/>
      </c>
      <c r="F22" s="70" t="str">
        <f>IF('2.Questionaire'!G28="No","Economic performance might suffer or limited economic opportunities due to low foreseen market potential", IF('2.Questionaire'!G28="Unknown","Potential economic performance or economic opportunities are uncertain due to unknown foreseen market potential",""))</f>
        <v/>
      </c>
      <c r="G22" s="70" t="str">
        <f>IF('2.Questionaire'!H28="No","Economic performance might suffer or limited economic opportunities due to low foreseen market potential", IF('2.Questionaire'!H28="Unknown","Potential economic performance or economic opportunities are uncertain due to unknown foreseen market potential",""))</f>
        <v/>
      </c>
      <c r="L22" s="71"/>
    </row>
    <row r="23" spans="2:12" s="68" customFormat="1" ht="47.25">
      <c r="B23" s="69"/>
      <c r="C23" s="70" t="str">
        <f>IF('2.Questionaire'!D29="No","Economic performance might suffer or limited economic opportunities due to high purchase price per unit ", IF('2.Questionaire'!D29="Unknown","Potential economic performance or economic opportunities are uncertain due to unknown purchase price per unit",""))</f>
        <v/>
      </c>
      <c r="D23" s="70" t="str">
        <f>IF('2.Questionaire'!E29="No","Economic performance might suffer or limited economic opportunities due to high purchase price per unit ", IF('2.Questionaire'!E29="Unknown","Potential economic performance or economic opportunities are uncertain due to unknown purchase price per unit",""))</f>
        <v/>
      </c>
      <c r="E23" s="70" t="str">
        <f>IF('2.Questionaire'!F29="No","Economic performance might suffer or limited economic opportunities due to high purchase price per unit ", IF('2.Questionaire'!F29="Unknown","Potential economic performance or economic opportunities are uncertain due to unknown purchase price per unit",""))</f>
        <v/>
      </c>
      <c r="F23" s="70" t="str">
        <f>IF('2.Questionaire'!G29="No","Economic performance might suffer or limited economic opportunities due to high purchase price per unit ", IF('2.Questionaire'!G29="Unknown","Potential economic performance or economic opportunities are uncertain due to unknown purchase price per unit",""))</f>
        <v/>
      </c>
      <c r="G23" s="70" t="str">
        <f>IF('2.Questionaire'!H29="No","Economic performance might suffer or limited economic opportunities due to high purchase price per unit ", IF('2.Questionaire'!H29="Unknown","Potential economic performance or economic opportunities are uncertain due to unknown purchase price per unit",""))</f>
        <v/>
      </c>
      <c r="L23" s="71"/>
    </row>
    <row r="24" spans="2:12" s="68" customFormat="1" ht="47.25">
      <c r="B24" s="69"/>
      <c r="C24" s="70" t="str">
        <f>IF('2.Questionaire'!D30="No","Economic performance might suffer or limited economic opportunities due to high CAPEX and/or OPEX", IF('2.Questionaire'!D30="Unknown","Potential economic performance or economic opportunities are uncertain due to unknown CAPEX and/or OPEX",""))</f>
        <v/>
      </c>
      <c r="D24" s="70" t="str">
        <f>IF('2.Questionaire'!E30="No","Economic performance might suffer or limited economic opportunities due to high CAPEX and/or OPEX", IF('2.Questionaire'!E30="Unknown","Potential economic performance or economic opportunities are uncertain due to unknown CAPEX and/or OPEX",""))</f>
        <v/>
      </c>
      <c r="E24" s="70" t="str">
        <f>IF('2.Questionaire'!F30="No","Economic performance might suffer or limited economic opportunities due to high CAPEX and/or OPEX", IF('2.Questionaire'!F30="Unknown","Potential economic performance or economic opportunities are uncertain due to unknown CAPEX and/or OPEX",""))</f>
        <v/>
      </c>
      <c r="F24" s="70" t="str">
        <f>IF('2.Questionaire'!G30="No","Economic performance might suffer or limited economic opportunities due to high CAPEX and/or OPEX", IF('2.Questionaire'!G30="Unknown","Potential economic performance or economic opportunities are uncertain due to unknown CAPEX and/or OPEX",""))</f>
        <v/>
      </c>
      <c r="G24" s="70" t="str">
        <f>IF('2.Questionaire'!H30="No","Economic performance might suffer or limited economic opportunities due to high CAPEX and/or OPEX", IF('2.Questionaire'!H30="Unknown","Potential economic performance or economic opportunities are uncertain due to unknown CAPEX and/or OPEX",""))</f>
        <v/>
      </c>
      <c r="L24" s="71"/>
    </row>
    <row r="25" spans="2:12" s="68" customFormat="1" ht="48" thickBot="1">
      <c r="B25" s="72"/>
      <c r="C25" s="73" t="str">
        <f>IF('2.Questionaire'!D31="&lt;10%","Economic performance might suffer or limited economic opportunities due to low probability of success", IF('2.Questionaire'!D31="Unknown","Potential economic performance or economic opportunities are uncertain due to unknown probability of success",""))</f>
        <v/>
      </c>
      <c r="D25" s="73" t="str">
        <f>IF('2.Questionaire'!E31="&lt;10%","Economic performance might suffer or limited economic opportunities due to low probability of success", IF('2.Questionaire'!E31="Unknown","Potential economic performance or economic opportunities are uncertain due to unknown probability of success",""))</f>
        <v/>
      </c>
      <c r="E25" s="73" t="str">
        <f>IF('2.Questionaire'!F31="&lt;10%","Economic performance might suffer or limited economic opportunities due to low probability of success", IF('2.Questionaire'!F31="Unknown","Potential economic performance or economic opportunities are uncertain due to unknown probability of success",""))</f>
        <v/>
      </c>
      <c r="F25" s="73" t="str">
        <f>IF('2.Questionaire'!G31="&lt;10%","Economic performance might suffer or limited economic opportunities due to low probability of success", IF('2.Questionaire'!G31="Unknown","Potential economic performance or economic opportunities are uncertain due to unknown probability of success",""))</f>
        <v/>
      </c>
      <c r="G25" s="73" t="str">
        <f>IF('2.Questionaire'!H31="&lt;10%","Economic performance might suffer or limited economic opportunities due to low probability of success", IF('2.Questionaire'!H31="Unknown","Potential economic performance or economic opportunities are uncertain due to unknown probability of success",""))</f>
        <v/>
      </c>
      <c r="H25" s="74"/>
      <c r="I25" s="74"/>
      <c r="J25" s="74"/>
      <c r="K25" s="74"/>
      <c r="L25" s="75"/>
    </row>
  </sheetData>
  <mergeCells count="1">
    <mergeCell ref="A1:L1"/>
  </mergeCells>
  <conditionalFormatting sqref="A21:B26 D26:XFD26 A27:XFD1048576 H10:XFD25 A10:G20 A1:XFD9">
    <cfRule type="cellIs" dxfId="42" priority="37" operator="equal">
      <formula>"Strong positive"</formula>
    </cfRule>
    <cfRule type="cellIs" dxfId="41" priority="38" operator="equal">
      <formula>"Positive"</formula>
    </cfRule>
    <cfRule type="cellIs" dxfId="40" priority="39" operator="equal">
      <formula>"Neutral"</formula>
    </cfRule>
    <cfRule type="containsText" dxfId="39" priority="40" operator="containsText" text="Maybe">
      <formula>NOT(ISERROR(SEARCH("Maybe",A1)))</formula>
    </cfRule>
    <cfRule type="cellIs" dxfId="38" priority="41" operator="equal">
      <formula>"Negative"</formula>
    </cfRule>
    <cfRule type="cellIs" dxfId="37" priority="42" operator="equal">
      <formula>"Strong negative"</formula>
    </cfRule>
  </conditionalFormatting>
  <conditionalFormatting sqref="A2:XFD7">
    <cfRule type="containsText" dxfId="36" priority="43" operator="containsText" text="No">
      <formula>NOT(ISERROR(SEARCH("No",A2)))</formula>
    </cfRule>
  </conditionalFormatting>
  <conditionalFormatting sqref="C21:C25">
    <cfRule type="cellIs" dxfId="35" priority="31" operator="equal">
      <formula>"Strong positive"</formula>
    </cfRule>
    <cfRule type="cellIs" dxfId="34" priority="32" operator="equal">
      <formula>"Positive"</formula>
    </cfRule>
    <cfRule type="cellIs" dxfId="33" priority="33" operator="equal">
      <formula>"Neutral"</formula>
    </cfRule>
    <cfRule type="containsText" dxfId="32" priority="34" operator="containsText" text="Maybe">
      <formula>NOT(ISERROR(SEARCH("Maybe",C21)))</formula>
    </cfRule>
    <cfRule type="cellIs" dxfId="31" priority="35" operator="equal">
      <formula>"Negative"</formula>
    </cfRule>
    <cfRule type="cellIs" dxfId="30" priority="36" operator="equal">
      <formula>"Strong negative"</formula>
    </cfRule>
  </conditionalFormatting>
  <conditionalFormatting sqref="D21:D25">
    <cfRule type="cellIs" dxfId="29" priority="25" operator="equal">
      <formula>"Strong positive"</formula>
    </cfRule>
    <cfRule type="cellIs" dxfId="28" priority="26" operator="equal">
      <formula>"Positive"</formula>
    </cfRule>
    <cfRule type="cellIs" dxfId="27" priority="27" operator="equal">
      <formula>"Neutral"</formula>
    </cfRule>
    <cfRule type="containsText" dxfId="26" priority="28" operator="containsText" text="Maybe">
      <formula>NOT(ISERROR(SEARCH("Maybe",D21)))</formula>
    </cfRule>
    <cfRule type="cellIs" dxfId="25" priority="29" operator="equal">
      <formula>"Negative"</formula>
    </cfRule>
    <cfRule type="cellIs" dxfId="24" priority="30" operator="equal">
      <formula>"Strong negative"</formula>
    </cfRule>
  </conditionalFormatting>
  <conditionalFormatting sqref="E21:E25">
    <cfRule type="cellIs" dxfId="23" priority="19" operator="equal">
      <formula>"Strong positive"</formula>
    </cfRule>
    <cfRule type="cellIs" dxfId="22" priority="20" operator="equal">
      <formula>"Positive"</formula>
    </cfRule>
    <cfRule type="cellIs" dxfId="21" priority="21" operator="equal">
      <formula>"Neutral"</formula>
    </cfRule>
    <cfRule type="containsText" dxfId="20" priority="22" operator="containsText" text="Maybe">
      <formula>NOT(ISERROR(SEARCH("Maybe",E21)))</formula>
    </cfRule>
    <cfRule type="cellIs" dxfId="19" priority="23" operator="equal">
      <formula>"Negative"</formula>
    </cfRule>
    <cfRule type="cellIs" dxfId="18" priority="24" operator="equal">
      <formula>"Strong negative"</formula>
    </cfRule>
  </conditionalFormatting>
  <conditionalFormatting sqref="F21:F25">
    <cfRule type="cellIs" dxfId="17" priority="13" operator="equal">
      <formula>"Strong positive"</formula>
    </cfRule>
    <cfRule type="cellIs" dxfId="16" priority="14" operator="equal">
      <formula>"Positive"</formula>
    </cfRule>
    <cfRule type="cellIs" dxfId="15" priority="15" operator="equal">
      <formula>"Neutral"</formula>
    </cfRule>
    <cfRule type="containsText" dxfId="14" priority="16" operator="containsText" text="Maybe">
      <formula>NOT(ISERROR(SEARCH("Maybe",F21)))</formula>
    </cfRule>
    <cfRule type="cellIs" dxfId="13" priority="17" operator="equal">
      <formula>"Negative"</formula>
    </cfRule>
    <cfRule type="cellIs" dxfId="12" priority="18" operator="equal">
      <formula>"Strong negative"</formula>
    </cfRule>
  </conditionalFormatting>
  <conditionalFormatting sqref="G21:G25">
    <cfRule type="cellIs" dxfId="11" priority="7" operator="equal">
      <formula>"Strong positive"</formula>
    </cfRule>
    <cfRule type="cellIs" dxfId="10" priority="8" operator="equal">
      <formula>"Positive"</formula>
    </cfRule>
    <cfRule type="cellIs" dxfId="9" priority="9" operator="equal">
      <formula>"Neutral"</formula>
    </cfRule>
    <cfRule type="containsText" dxfId="8" priority="10" operator="containsText" text="Maybe">
      <formula>NOT(ISERROR(SEARCH("Maybe",G21)))</formula>
    </cfRule>
    <cfRule type="cellIs" dxfId="7" priority="11" operator="equal">
      <formula>"Negative"</formula>
    </cfRule>
    <cfRule type="cellIs" dxfId="6" priority="12" operator="equal">
      <formula>"Strong negative"</formula>
    </cfRule>
  </conditionalFormatting>
  <conditionalFormatting sqref="C8:L9">
    <cfRule type="cellIs" dxfId="5" priority="1" operator="equal">
      <formula>"A++ strong positive"</formula>
    </cfRule>
    <cfRule type="cellIs" dxfId="4" priority="2" operator="equal">
      <formula>"A+ Positive"</formula>
    </cfRule>
    <cfRule type="cellIs" dxfId="3" priority="3" operator="equal">
      <formula>"B Neutral"</formula>
    </cfRule>
    <cfRule type="cellIs" dxfId="2" priority="4" operator="equal">
      <formula>"C- Negative"</formula>
    </cfRule>
    <cfRule type="cellIs" dxfId="1" priority="5" operator="equal">
      <formula>"C-- Strong negative"</formula>
    </cfRule>
    <cfRule type="containsText" dxfId="0" priority="6" operator="containsText" text="SSbD">
      <formula>NOT(ISERROR(SEARCH("SSbD",C8)))</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CX11"/>
  <sheetViews>
    <sheetView zoomScale="110" zoomScaleNormal="110" workbookViewId="0" xr3:uid="{78B4E459-6924-5F8B-B7BA-2DD04133E49E}">
      <selection activeCell="C13" sqref="C13"/>
    </sheetView>
  </sheetViews>
  <sheetFormatPr defaultColWidth="9.140625" defaultRowHeight="22.5" customHeight="1"/>
  <cols>
    <col min="1" max="1" width="16.42578125" bestFit="1" customWidth="1"/>
    <col min="2" max="2" width="44" customWidth="1"/>
    <col min="3" max="3" width="17.28515625" customWidth="1"/>
    <col min="4" max="29" width="17.85546875" bestFit="1" customWidth="1"/>
    <col min="102" max="102" width="13.28515625" bestFit="1" customWidth="1"/>
  </cols>
  <sheetData>
    <row r="1" spans="2:102" ht="22.5" customHeight="1">
      <c r="B1" s="46"/>
      <c r="C1" s="46" t="s">
        <v>157</v>
      </c>
      <c r="D1" s="46" t="s">
        <v>158</v>
      </c>
      <c r="E1" s="46" t="s">
        <v>159</v>
      </c>
      <c r="F1" s="46" t="s">
        <v>160</v>
      </c>
      <c r="G1" s="46" t="s">
        <v>161</v>
      </c>
      <c r="H1" s="46" t="s">
        <v>162</v>
      </c>
      <c r="I1" s="46" t="s">
        <v>163</v>
      </c>
      <c r="J1" s="46" t="s">
        <v>164</v>
      </c>
      <c r="K1" s="46" t="s">
        <v>165</v>
      </c>
      <c r="L1" s="46" t="s">
        <v>166</v>
      </c>
      <c r="M1" s="46" t="s">
        <v>167</v>
      </c>
      <c r="N1" s="46" t="s">
        <v>168</v>
      </c>
      <c r="O1" s="46" t="s">
        <v>169</v>
      </c>
      <c r="P1" s="46" t="s">
        <v>170</v>
      </c>
      <c r="Q1" s="46" t="s">
        <v>171</v>
      </c>
      <c r="R1" s="46" t="s">
        <v>172</v>
      </c>
      <c r="S1" s="46" t="s">
        <v>173</v>
      </c>
      <c r="T1" s="46" t="s">
        <v>174</v>
      </c>
      <c r="U1" s="46" t="s">
        <v>175</v>
      </c>
      <c r="V1" s="46" t="s">
        <v>176</v>
      </c>
      <c r="W1" s="46" t="s">
        <v>177</v>
      </c>
      <c r="X1" s="46" t="s">
        <v>178</v>
      </c>
      <c r="Y1" s="46" t="s">
        <v>179</v>
      </c>
      <c r="Z1" s="46" t="s">
        <v>180</v>
      </c>
      <c r="AA1" s="46" t="s">
        <v>181</v>
      </c>
      <c r="AB1" s="46" t="s">
        <v>182</v>
      </c>
      <c r="AC1" s="46" t="s">
        <v>183</v>
      </c>
      <c r="AD1" s="46" t="s">
        <v>184</v>
      </c>
      <c r="AE1" s="46" t="s">
        <v>185</v>
      </c>
      <c r="AF1" s="46" t="s">
        <v>186</v>
      </c>
      <c r="AG1" s="46" t="s">
        <v>187</v>
      </c>
      <c r="AH1" s="46" t="s">
        <v>188</v>
      </c>
      <c r="AI1" s="46" t="s">
        <v>189</v>
      </c>
      <c r="AJ1" s="46" t="s">
        <v>190</v>
      </c>
      <c r="AK1" s="46" t="s">
        <v>191</v>
      </c>
      <c r="AL1" s="46" t="s">
        <v>192</v>
      </c>
      <c r="AM1" s="46" t="s">
        <v>193</v>
      </c>
      <c r="AN1" s="46" t="s">
        <v>194</v>
      </c>
      <c r="AO1" s="46" t="s">
        <v>195</v>
      </c>
      <c r="AP1" s="46" t="s">
        <v>196</v>
      </c>
      <c r="AQ1" s="46" t="s">
        <v>197</v>
      </c>
      <c r="AR1" s="46" t="s">
        <v>198</v>
      </c>
      <c r="AS1" s="46" t="s">
        <v>199</v>
      </c>
      <c r="AT1" s="46" t="s">
        <v>200</v>
      </c>
      <c r="AU1" s="46" t="s">
        <v>201</v>
      </c>
      <c r="AV1" s="46" t="s">
        <v>202</v>
      </c>
      <c r="AW1" s="46" t="s">
        <v>203</v>
      </c>
      <c r="AX1" s="46" t="s">
        <v>204</v>
      </c>
      <c r="AY1" s="46" t="s">
        <v>205</v>
      </c>
      <c r="AZ1" s="46" t="s">
        <v>206</v>
      </c>
      <c r="BA1" s="46" t="s">
        <v>207</v>
      </c>
      <c r="BB1" s="46" t="s">
        <v>208</v>
      </c>
      <c r="BC1" s="46" t="s">
        <v>209</v>
      </c>
      <c r="BD1" s="46" t="s">
        <v>210</v>
      </c>
      <c r="BE1" s="46" t="s">
        <v>211</v>
      </c>
      <c r="BF1" s="46" t="s">
        <v>212</v>
      </c>
      <c r="BG1" s="46" t="s">
        <v>213</v>
      </c>
      <c r="BH1" s="46" t="s">
        <v>214</v>
      </c>
      <c r="BI1" s="46" t="s">
        <v>215</v>
      </c>
      <c r="BJ1" s="46" t="s">
        <v>216</v>
      </c>
      <c r="BK1" s="46" t="s">
        <v>217</v>
      </c>
      <c r="BL1" s="46" t="s">
        <v>218</v>
      </c>
      <c r="BM1" s="46" t="s">
        <v>219</v>
      </c>
      <c r="BN1" s="46" t="s">
        <v>220</v>
      </c>
      <c r="BO1" s="46" t="s">
        <v>221</v>
      </c>
      <c r="BP1" s="46" t="s">
        <v>222</v>
      </c>
      <c r="BQ1" s="46" t="s">
        <v>223</v>
      </c>
      <c r="BR1" s="46" t="s">
        <v>224</v>
      </c>
      <c r="BS1" s="46" t="s">
        <v>225</v>
      </c>
      <c r="BT1" s="46" t="s">
        <v>226</v>
      </c>
      <c r="BU1" s="46" t="s">
        <v>227</v>
      </c>
      <c r="BV1" s="46" t="s">
        <v>228</v>
      </c>
      <c r="BW1" s="46" t="s">
        <v>229</v>
      </c>
      <c r="BX1" s="46" t="s">
        <v>230</v>
      </c>
      <c r="BY1" s="46" t="s">
        <v>231</v>
      </c>
      <c r="BZ1" s="46" t="s">
        <v>232</v>
      </c>
      <c r="CA1" s="46" t="s">
        <v>233</v>
      </c>
      <c r="CB1" s="46" t="s">
        <v>234</v>
      </c>
      <c r="CC1" s="46" t="s">
        <v>235</v>
      </c>
      <c r="CD1" s="46" t="s">
        <v>236</v>
      </c>
      <c r="CE1" s="46" t="s">
        <v>237</v>
      </c>
      <c r="CF1" s="46" t="s">
        <v>238</v>
      </c>
      <c r="CG1" s="46" t="s">
        <v>239</v>
      </c>
      <c r="CH1" s="46" t="s">
        <v>240</v>
      </c>
      <c r="CI1" s="46" t="s">
        <v>241</v>
      </c>
      <c r="CJ1" s="46" t="s">
        <v>242</v>
      </c>
      <c r="CK1" s="46" t="s">
        <v>243</v>
      </c>
      <c r="CL1" s="46" t="s">
        <v>244</v>
      </c>
      <c r="CM1" s="46" t="s">
        <v>245</v>
      </c>
      <c r="CN1" s="46" t="s">
        <v>246</v>
      </c>
      <c r="CO1" s="46" t="s">
        <v>247</v>
      </c>
      <c r="CP1" s="46" t="s">
        <v>248</v>
      </c>
      <c r="CQ1" s="46" t="s">
        <v>249</v>
      </c>
      <c r="CR1" s="46" t="s">
        <v>250</v>
      </c>
      <c r="CS1" s="46" t="s">
        <v>251</v>
      </c>
      <c r="CT1" s="46" t="s">
        <v>252</v>
      </c>
      <c r="CU1" s="46" t="s">
        <v>253</v>
      </c>
      <c r="CV1" s="46" t="s">
        <v>254</v>
      </c>
      <c r="CW1" s="46" t="s">
        <v>255</v>
      </c>
      <c r="CX1" s="46" t="s">
        <v>256</v>
      </c>
    </row>
    <row r="2" spans="2:102" s="50" customFormat="1" ht="30">
      <c r="B2" s="48" t="s">
        <v>257</v>
      </c>
      <c r="C2" s="49">
        <f>COUNTIF('2.Questionaire'!D18:D24,"negative")</f>
        <v>0</v>
      </c>
      <c r="D2" s="49">
        <f>COUNTIF('2.Questionaire'!E18:E24,"negative")</f>
        <v>0</v>
      </c>
      <c r="E2" s="49">
        <f>COUNTIF('2.Questionaire'!F18:F24,"negative")</f>
        <v>0</v>
      </c>
      <c r="F2" s="49">
        <f>COUNTIF('2.Questionaire'!G18:G24,"negative")</f>
        <v>0</v>
      </c>
      <c r="G2" s="49">
        <f>COUNTIF('2.Questionaire'!H18:H24,"negative")</f>
        <v>0</v>
      </c>
      <c r="H2" s="49">
        <f>COUNTIF('2.Questionaire'!I18:I24,"negative")</f>
        <v>0</v>
      </c>
      <c r="I2" s="49">
        <f>COUNTIF('2.Questionaire'!J18:J24,"negative")</f>
        <v>0</v>
      </c>
      <c r="J2" s="49">
        <f>COUNTIF('2.Questionaire'!K18:K24,"negative")</f>
        <v>0</v>
      </c>
      <c r="K2" s="49">
        <f>COUNTIF('2.Questionaire'!L18:L24,"negative")</f>
        <v>0</v>
      </c>
      <c r="L2" s="49">
        <f>COUNTIF('2.Questionaire'!M18:M24,"negative")</f>
        <v>0</v>
      </c>
      <c r="M2" s="49" t="e">
        <f>COUNTIF('2.Questionaire'!#REF!,"negative")</f>
        <v>#REF!</v>
      </c>
      <c r="N2" s="49" t="e">
        <f>COUNTIF('2.Questionaire'!#REF!,"negative")</f>
        <v>#REF!</v>
      </c>
      <c r="O2" s="49" t="e">
        <f>COUNTIF('2.Questionaire'!#REF!,"negative")</f>
        <v>#REF!</v>
      </c>
      <c r="P2" s="49" t="e">
        <f>COUNTIF('2.Questionaire'!#REF!,"negative")</f>
        <v>#REF!</v>
      </c>
      <c r="Q2" s="49" t="e">
        <f>COUNTIF('2.Questionaire'!#REF!,"negative")</f>
        <v>#REF!</v>
      </c>
      <c r="R2" s="49" t="e">
        <f>COUNTIF('2.Questionaire'!#REF!,"negative")</f>
        <v>#REF!</v>
      </c>
      <c r="S2" s="49" t="e">
        <f>COUNTIF('2.Questionaire'!#REF!,"negative")</f>
        <v>#REF!</v>
      </c>
      <c r="T2" s="49" t="e">
        <f>COUNTIF('2.Questionaire'!#REF!,"negative")</f>
        <v>#REF!</v>
      </c>
      <c r="U2" s="49" t="e">
        <f>COUNTIF('2.Questionaire'!#REF!,"negative")</f>
        <v>#REF!</v>
      </c>
      <c r="V2" s="49" t="e">
        <f>COUNTIF('2.Questionaire'!#REF!,"negative")</f>
        <v>#REF!</v>
      </c>
      <c r="W2" s="49" t="e">
        <f>COUNTIF('2.Questionaire'!#REF!,"negative")</f>
        <v>#REF!</v>
      </c>
      <c r="X2" s="49" t="e">
        <f>COUNTIF('2.Questionaire'!#REF!,"negative")</f>
        <v>#REF!</v>
      </c>
      <c r="Y2" s="49" t="e">
        <f>COUNTIF('2.Questionaire'!#REF!,"negative")</f>
        <v>#REF!</v>
      </c>
      <c r="Z2" s="49" t="e">
        <f>COUNTIF('2.Questionaire'!#REF!,"negative")</f>
        <v>#REF!</v>
      </c>
      <c r="AA2" s="49" t="e">
        <f>COUNTIF('2.Questionaire'!#REF!,"negative")</f>
        <v>#REF!</v>
      </c>
      <c r="AB2" s="49" t="e">
        <f>COUNTIF('2.Questionaire'!#REF!,"negative")</f>
        <v>#REF!</v>
      </c>
      <c r="AC2" s="49" t="e">
        <f>COUNTIF('2.Questionaire'!#REF!,"negative")</f>
        <v>#REF!</v>
      </c>
      <c r="AD2" s="49" t="e">
        <f>COUNTIF('2.Questionaire'!#REF!,"negative")</f>
        <v>#REF!</v>
      </c>
      <c r="AE2" s="49" t="e">
        <f>COUNTIF('2.Questionaire'!#REF!,"negative")</f>
        <v>#REF!</v>
      </c>
      <c r="AF2" s="49" t="e">
        <f>COUNTIF('2.Questionaire'!#REF!,"negative")</f>
        <v>#REF!</v>
      </c>
      <c r="AG2" s="49" t="e">
        <f>COUNTIF('2.Questionaire'!#REF!,"negative")</f>
        <v>#REF!</v>
      </c>
      <c r="AH2" s="49" t="e">
        <f>COUNTIF('2.Questionaire'!#REF!,"negative")</f>
        <v>#REF!</v>
      </c>
      <c r="AI2" s="49" t="e">
        <f>COUNTIF('2.Questionaire'!#REF!,"negative")</f>
        <v>#REF!</v>
      </c>
      <c r="AJ2" s="49" t="e">
        <f>COUNTIF('2.Questionaire'!#REF!,"negative")</f>
        <v>#REF!</v>
      </c>
      <c r="AK2" s="49" t="e">
        <f>COUNTIF('2.Questionaire'!#REF!,"negative")</f>
        <v>#REF!</v>
      </c>
      <c r="AL2" s="49" t="e">
        <f>COUNTIF('2.Questionaire'!#REF!,"negative")</f>
        <v>#REF!</v>
      </c>
      <c r="AM2" s="49" t="e">
        <f>COUNTIF('2.Questionaire'!#REF!,"negative")</f>
        <v>#REF!</v>
      </c>
      <c r="AN2" s="49" t="e">
        <f>COUNTIF('2.Questionaire'!#REF!,"negative")</f>
        <v>#REF!</v>
      </c>
      <c r="AO2" s="49" t="e">
        <f>COUNTIF('2.Questionaire'!#REF!,"negative")</f>
        <v>#REF!</v>
      </c>
      <c r="AP2" s="49" t="e">
        <f>COUNTIF('2.Questionaire'!#REF!,"negative")</f>
        <v>#REF!</v>
      </c>
      <c r="AQ2" s="49" t="e">
        <f>COUNTIF('2.Questionaire'!#REF!,"negative")</f>
        <v>#REF!</v>
      </c>
      <c r="AR2" s="49" t="e">
        <f>COUNTIF('2.Questionaire'!#REF!,"negative")</f>
        <v>#REF!</v>
      </c>
      <c r="AS2" s="49" t="e">
        <f>COUNTIF('2.Questionaire'!#REF!,"negative")</f>
        <v>#REF!</v>
      </c>
      <c r="AT2" s="49" t="e">
        <f>COUNTIF('2.Questionaire'!#REF!,"negative")</f>
        <v>#REF!</v>
      </c>
      <c r="AU2" s="49" t="e">
        <f>COUNTIF('2.Questionaire'!#REF!,"negative")</f>
        <v>#REF!</v>
      </c>
      <c r="AV2" s="49" t="e">
        <f>COUNTIF('2.Questionaire'!#REF!,"negative")</f>
        <v>#REF!</v>
      </c>
      <c r="AW2" s="49" t="e">
        <f>COUNTIF('2.Questionaire'!#REF!,"negative")</f>
        <v>#REF!</v>
      </c>
      <c r="AX2" s="49" t="e">
        <f>COUNTIF('2.Questionaire'!#REF!,"negative")</f>
        <v>#REF!</v>
      </c>
      <c r="AY2" s="49" t="e">
        <f>COUNTIF('2.Questionaire'!#REF!,"negative")</f>
        <v>#REF!</v>
      </c>
      <c r="AZ2" s="49" t="e">
        <f>COUNTIF('2.Questionaire'!#REF!,"negative")</f>
        <v>#REF!</v>
      </c>
      <c r="BA2" s="49" t="e">
        <f>COUNTIF('2.Questionaire'!#REF!,"negative")</f>
        <v>#REF!</v>
      </c>
      <c r="BB2" s="49" t="e">
        <f>COUNTIF('2.Questionaire'!#REF!,"negative")</f>
        <v>#REF!</v>
      </c>
      <c r="BC2" s="49" t="e">
        <f>COUNTIF('2.Questionaire'!#REF!,"negative")</f>
        <v>#REF!</v>
      </c>
      <c r="BD2" s="49" t="e">
        <f>COUNTIF('2.Questionaire'!#REF!,"negative")</f>
        <v>#REF!</v>
      </c>
      <c r="BE2" s="49" t="e">
        <f>COUNTIF('2.Questionaire'!#REF!,"negative")</f>
        <v>#REF!</v>
      </c>
      <c r="BF2" s="49" t="e">
        <f>COUNTIF('2.Questionaire'!#REF!,"negative")</f>
        <v>#REF!</v>
      </c>
      <c r="BG2" s="49" t="e">
        <f>COUNTIF('2.Questionaire'!#REF!,"negative")</f>
        <v>#REF!</v>
      </c>
      <c r="BH2" s="49" t="e">
        <f>COUNTIF('2.Questionaire'!#REF!,"negative")</f>
        <v>#REF!</v>
      </c>
      <c r="BI2" s="49" t="e">
        <f>COUNTIF('2.Questionaire'!#REF!,"negative")</f>
        <v>#REF!</v>
      </c>
      <c r="BJ2" s="49" t="e">
        <f>COUNTIF('2.Questionaire'!#REF!,"negative")</f>
        <v>#REF!</v>
      </c>
      <c r="BK2" s="49" t="e">
        <f>COUNTIF('2.Questionaire'!#REF!,"negative")</f>
        <v>#REF!</v>
      </c>
      <c r="BL2" s="49" t="e">
        <f>COUNTIF('2.Questionaire'!#REF!,"negative")</f>
        <v>#REF!</v>
      </c>
      <c r="BM2" s="49" t="e">
        <f>COUNTIF('2.Questionaire'!#REF!,"negative")</f>
        <v>#REF!</v>
      </c>
      <c r="BN2" s="49" t="e">
        <f>COUNTIF('2.Questionaire'!#REF!,"negative")</f>
        <v>#REF!</v>
      </c>
      <c r="BO2" s="49" t="e">
        <f>COUNTIF('2.Questionaire'!#REF!,"negative")</f>
        <v>#REF!</v>
      </c>
      <c r="BP2" s="49" t="e">
        <f>COUNTIF('2.Questionaire'!#REF!,"negative")</f>
        <v>#REF!</v>
      </c>
      <c r="BQ2" s="49" t="e">
        <f>COUNTIF('2.Questionaire'!#REF!,"negative")</f>
        <v>#REF!</v>
      </c>
      <c r="BR2" s="49" t="e">
        <f>COUNTIF('2.Questionaire'!#REF!,"negative")</f>
        <v>#REF!</v>
      </c>
      <c r="BS2" s="49" t="e">
        <f>COUNTIF('2.Questionaire'!#REF!,"negative")</f>
        <v>#REF!</v>
      </c>
      <c r="BT2" s="49" t="e">
        <f>COUNTIF('2.Questionaire'!#REF!,"negative")</f>
        <v>#REF!</v>
      </c>
      <c r="BU2" s="49" t="e">
        <f>COUNTIF('2.Questionaire'!#REF!,"negative")</f>
        <v>#REF!</v>
      </c>
      <c r="BV2" s="49" t="e">
        <f>COUNTIF('2.Questionaire'!#REF!,"negative")</f>
        <v>#REF!</v>
      </c>
      <c r="BW2" s="49" t="e">
        <f>COUNTIF('2.Questionaire'!#REF!,"negative")</f>
        <v>#REF!</v>
      </c>
      <c r="BX2" s="49" t="e">
        <f>COUNTIF('2.Questionaire'!#REF!,"negative")</f>
        <v>#REF!</v>
      </c>
      <c r="BY2" s="49" t="e">
        <f>COUNTIF('2.Questionaire'!#REF!,"negative")</f>
        <v>#REF!</v>
      </c>
      <c r="BZ2" s="49" t="e">
        <f>COUNTIF('2.Questionaire'!#REF!,"negative")</f>
        <v>#REF!</v>
      </c>
      <c r="CA2" s="49" t="e">
        <f>COUNTIF('2.Questionaire'!#REF!,"negative")</f>
        <v>#REF!</v>
      </c>
      <c r="CB2" s="49" t="e">
        <f>COUNTIF('2.Questionaire'!#REF!,"negative")</f>
        <v>#REF!</v>
      </c>
      <c r="CC2" s="49" t="e">
        <f>COUNTIF('2.Questionaire'!#REF!,"negative")</f>
        <v>#REF!</v>
      </c>
      <c r="CD2" s="49" t="e">
        <f>COUNTIF('2.Questionaire'!#REF!,"negative")</f>
        <v>#REF!</v>
      </c>
      <c r="CE2" s="49" t="e">
        <f>COUNTIF('2.Questionaire'!#REF!,"negative")</f>
        <v>#REF!</v>
      </c>
      <c r="CF2" s="49" t="e">
        <f>COUNTIF('2.Questionaire'!#REF!,"negative")</f>
        <v>#REF!</v>
      </c>
      <c r="CG2" s="49" t="e">
        <f>COUNTIF('2.Questionaire'!#REF!,"negative")</f>
        <v>#REF!</v>
      </c>
      <c r="CH2" s="49" t="e">
        <f>COUNTIF('2.Questionaire'!#REF!,"negative")</f>
        <v>#REF!</v>
      </c>
      <c r="CI2" s="49" t="e">
        <f>COUNTIF('2.Questionaire'!#REF!,"negative")</f>
        <v>#REF!</v>
      </c>
      <c r="CJ2" s="49" t="e">
        <f>COUNTIF('2.Questionaire'!#REF!,"negative")</f>
        <v>#REF!</v>
      </c>
      <c r="CK2" s="49" t="e">
        <f>COUNTIF('2.Questionaire'!#REF!,"negative")</f>
        <v>#REF!</v>
      </c>
      <c r="CL2" s="49" t="e">
        <f>COUNTIF('2.Questionaire'!#REF!,"negative")</f>
        <v>#REF!</v>
      </c>
      <c r="CM2" s="49" t="e">
        <f>COUNTIF('2.Questionaire'!#REF!,"negative")</f>
        <v>#REF!</v>
      </c>
      <c r="CN2" s="49" t="e">
        <f>COUNTIF('2.Questionaire'!#REF!,"negative")</f>
        <v>#REF!</v>
      </c>
      <c r="CO2" s="49" t="e">
        <f>COUNTIF('2.Questionaire'!#REF!,"negative")</f>
        <v>#REF!</v>
      </c>
      <c r="CP2" s="49" t="e">
        <f>COUNTIF('2.Questionaire'!#REF!,"negative")</f>
        <v>#REF!</v>
      </c>
      <c r="CQ2" s="49" t="e">
        <f>COUNTIF('2.Questionaire'!#REF!,"negative")</f>
        <v>#REF!</v>
      </c>
      <c r="CR2" s="49" t="e">
        <f>COUNTIF('2.Questionaire'!#REF!,"negative")</f>
        <v>#REF!</v>
      </c>
      <c r="CS2" s="49" t="e">
        <f>COUNTIF('2.Questionaire'!#REF!,"negative")</f>
        <v>#REF!</v>
      </c>
      <c r="CT2" s="49" t="e">
        <f>COUNTIF('2.Questionaire'!#REF!,"negative")</f>
        <v>#REF!</v>
      </c>
      <c r="CU2" s="49" t="e">
        <f>COUNTIF('2.Questionaire'!#REF!,"negative")</f>
        <v>#REF!</v>
      </c>
      <c r="CV2" s="49" t="e">
        <f>COUNTIF('2.Questionaire'!#REF!,"negative")</f>
        <v>#REF!</v>
      </c>
      <c r="CW2" s="49" t="e">
        <f>COUNTIF('2.Questionaire'!#REF!,"negative")</f>
        <v>#REF!</v>
      </c>
      <c r="CX2" s="49" t="e">
        <f>COUNTIF('2.Questionaire'!#REF!,"negative")</f>
        <v>#REF!</v>
      </c>
    </row>
    <row r="3" spans="2:102" s="50" customFormat="1" ht="22.5" customHeight="1">
      <c r="B3" s="48" t="s">
        <v>258</v>
      </c>
      <c r="C3" s="49">
        <f>COUNTIF('2.Questionaire'!D18:D24,"positive")</f>
        <v>0</v>
      </c>
      <c r="D3" s="49">
        <f>COUNTIF('2.Questionaire'!E18:E24,"positive")</f>
        <v>0</v>
      </c>
      <c r="E3" s="49">
        <f>COUNTIF('2.Questionaire'!F18:F24,"positive")</f>
        <v>0</v>
      </c>
      <c r="F3" s="49">
        <f>COUNTIF('2.Questionaire'!G18:G24,"positive")</f>
        <v>0</v>
      </c>
      <c r="G3" s="49">
        <f>COUNTIF('2.Questionaire'!H18:H24,"positive")</f>
        <v>0</v>
      </c>
      <c r="H3" s="49">
        <f>COUNTIF('2.Questionaire'!I18:I24,"positive")</f>
        <v>0</v>
      </c>
      <c r="I3" s="49">
        <f>COUNTIF('2.Questionaire'!J18:J24,"positive")</f>
        <v>0</v>
      </c>
      <c r="J3" s="49">
        <f>COUNTIF('2.Questionaire'!K18:K24,"positive")</f>
        <v>0</v>
      </c>
      <c r="K3" s="49">
        <f>COUNTIF('2.Questionaire'!L18:L24,"positive")</f>
        <v>0</v>
      </c>
      <c r="L3" s="49">
        <f>COUNTIF('2.Questionaire'!M18:M24,"positive")</f>
        <v>0</v>
      </c>
      <c r="M3" s="49" t="e">
        <f>COUNTIF('2.Questionaire'!#REF!,"positive")</f>
        <v>#REF!</v>
      </c>
      <c r="N3" s="49" t="e">
        <f>COUNTIF('2.Questionaire'!#REF!,"positive")</f>
        <v>#REF!</v>
      </c>
      <c r="O3" s="49" t="e">
        <f>COUNTIF('2.Questionaire'!#REF!,"positive")</f>
        <v>#REF!</v>
      </c>
      <c r="P3" s="49" t="e">
        <f>COUNTIF('2.Questionaire'!#REF!,"positive")</f>
        <v>#REF!</v>
      </c>
      <c r="Q3" s="49" t="e">
        <f>COUNTIF('2.Questionaire'!#REF!,"positive")</f>
        <v>#REF!</v>
      </c>
      <c r="R3" s="49" t="e">
        <f>COUNTIF('2.Questionaire'!#REF!,"positive")</f>
        <v>#REF!</v>
      </c>
      <c r="S3" s="49" t="e">
        <f>COUNTIF('2.Questionaire'!#REF!,"positive")</f>
        <v>#REF!</v>
      </c>
      <c r="T3" s="49" t="e">
        <f>COUNTIF('2.Questionaire'!#REF!,"positive")</f>
        <v>#REF!</v>
      </c>
      <c r="U3" s="49" t="e">
        <f>COUNTIF('2.Questionaire'!#REF!,"positive")</f>
        <v>#REF!</v>
      </c>
      <c r="V3" s="49" t="e">
        <f>COUNTIF('2.Questionaire'!#REF!,"positive")</f>
        <v>#REF!</v>
      </c>
      <c r="W3" s="49" t="e">
        <f>COUNTIF('2.Questionaire'!#REF!,"positive")</f>
        <v>#REF!</v>
      </c>
      <c r="X3" s="49" t="e">
        <f>COUNTIF('2.Questionaire'!#REF!,"positive")</f>
        <v>#REF!</v>
      </c>
      <c r="Y3" s="49" t="e">
        <f>COUNTIF('2.Questionaire'!#REF!,"positive")</f>
        <v>#REF!</v>
      </c>
      <c r="Z3" s="49" t="e">
        <f>COUNTIF('2.Questionaire'!#REF!,"positive")</f>
        <v>#REF!</v>
      </c>
      <c r="AA3" s="49" t="e">
        <f>COUNTIF('2.Questionaire'!#REF!,"positive")</f>
        <v>#REF!</v>
      </c>
      <c r="AB3" s="49" t="e">
        <f>COUNTIF('2.Questionaire'!#REF!,"positive")</f>
        <v>#REF!</v>
      </c>
      <c r="AC3" s="49" t="e">
        <f>COUNTIF('2.Questionaire'!#REF!,"positive")</f>
        <v>#REF!</v>
      </c>
      <c r="AD3" s="49" t="e">
        <f>COUNTIF('2.Questionaire'!#REF!,"positive")</f>
        <v>#REF!</v>
      </c>
      <c r="AE3" s="49" t="e">
        <f>COUNTIF('2.Questionaire'!#REF!,"positive")</f>
        <v>#REF!</v>
      </c>
      <c r="AF3" s="49" t="e">
        <f>COUNTIF('2.Questionaire'!#REF!,"positive")</f>
        <v>#REF!</v>
      </c>
      <c r="AG3" s="49" t="e">
        <f>COUNTIF('2.Questionaire'!#REF!,"positive")</f>
        <v>#REF!</v>
      </c>
      <c r="AH3" s="49" t="e">
        <f>COUNTIF('2.Questionaire'!#REF!,"positive")</f>
        <v>#REF!</v>
      </c>
      <c r="AI3" s="49" t="e">
        <f>COUNTIF('2.Questionaire'!#REF!,"positive")</f>
        <v>#REF!</v>
      </c>
      <c r="AJ3" s="49" t="e">
        <f>COUNTIF('2.Questionaire'!#REF!,"positive")</f>
        <v>#REF!</v>
      </c>
      <c r="AK3" s="49" t="e">
        <f>COUNTIF('2.Questionaire'!#REF!,"positive")</f>
        <v>#REF!</v>
      </c>
      <c r="AL3" s="49" t="e">
        <f>COUNTIF('2.Questionaire'!#REF!,"positive")</f>
        <v>#REF!</v>
      </c>
      <c r="AM3" s="49" t="e">
        <f>COUNTIF('2.Questionaire'!#REF!,"positive")</f>
        <v>#REF!</v>
      </c>
      <c r="AN3" s="49" t="e">
        <f>COUNTIF('2.Questionaire'!#REF!,"positive")</f>
        <v>#REF!</v>
      </c>
      <c r="AO3" s="49" t="e">
        <f>COUNTIF('2.Questionaire'!#REF!,"positive")</f>
        <v>#REF!</v>
      </c>
      <c r="AP3" s="49" t="e">
        <f>COUNTIF('2.Questionaire'!#REF!,"positive")</f>
        <v>#REF!</v>
      </c>
      <c r="AQ3" s="49" t="e">
        <f>COUNTIF('2.Questionaire'!#REF!,"positive")</f>
        <v>#REF!</v>
      </c>
      <c r="AR3" s="49" t="e">
        <f>COUNTIF('2.Questionaire'!#REF!,"positive")</f>
        <v>#REF!</v>
      </c>
      <c r="AS3" s="49" t="e">
        <f>COUNTIF('2.Questionaire'!#REF!,"positive")</f>
        <v>#REF!</v>
      </c>
      <c r="AT3" s="49" t="e">
        <f>COUNTIF('2.Questionaire'!#REF!,"positive")</f>
        <v>#REF!</v>
      </c>
      <c r="AU3" s="49" t="e">
        <f>COUNTIF('2.Questionaire'!#REF!,"positive")</f>
        <v>#REF!</v>
      </c>
      <c r="AV3" s="49" t="e">
        <f>COUNTIF('2.Questionaire'!#REF!,"positive")</f>
        <v>#REF!</v>
      </c>
      <c r="AW3" s="49" t="e">
        <f>COUNTIF('2.Questionaire'!#REF!,"positive")</f>
        <v>#REF!</v>
      </c>
      <c r="AX3" s="49" t="e">
        <f>COUNTIF('2.Questionaire'!#REF!,"positive")</f>
        <v>#REF!</v>
      </c>
      <c r="AY3" s="49" t="e">
        <f>COUNTIF('2.Questionaire'!#REF!,"positive")</f>
        <v>#REF!</v>
      </c>
      <c r="AZ3" s="49" t="e">
        <f>COUNTIF('2.Questionaire'!#REF!,"positive")</f>
        <v>#REF!</v>
      </c>
      <c r="BA3" s="49" t="e">
        <f>COUNTIF('2.Questionaire'!#REF!,"positive")</f>
        <v>#REF!</v>
      </c>
      <c r="BB3" s="49" t="e">
        <f>COUNTIF('2.Questionaire'!#REF!,"positive")</f>
        <v>#REF!</v>
      </c>
      <c r="BC3" s="49" t="e">
        <f>COUNTIF('2.Questionaire'!#REF!,"positive")</f>
        <v>#REF!</v>
      </c>
      <c r="BD3" s="49" t="e">
        <f>COUNTIF('2.Questionaire'!#REF!,"positive")</f>
        <v>#REF!</v>
      </c>
      <c r="BE3" s="49" t="e">
        <f>COUNTIF('2.Questionaire'!#REF!,"positive")</f>
        <v>#REF!</v>
      </c>
      <c r="BF3" s="49" t="e">
        <f>COUNTIF('2.Questionaire'!#REF!,"positive")</f>
        <v>#REF!</v>
      </c>
      <c r="BG3" s="49" t="e">
        <f>COUNTIF('2.Questionaire'!#REF!,"positive")</f>
        <v>#REF!</v>
      </c>
      <c r="BH3" s="49" t="e">
        <f>COUNTIF('2.Questionaire'!#REF!,"positive")</f>
        <v>#REF!</v>
      </c>
      <c r="BI3" s="49" t="e">
        <f>COUNTIF('2.Questionaire'!#REF!,"positive")</f>
        <v>#REF!</v>
      </c>
      <c r="BJ3" s="49" t="e">
        <f>COUNTIF('2.Questionaire'!#REF!,"positive")</f>
        <v>#REF!</v>
      </c>
      <c r="BK3" s="49" t="e">
        <f>COUNTIF('2.Questionaire'!#REF!,"positive")</f>
        <v>#REF!</v>
      </c>
      <c r="BL3" s="49" t="e">
        <f>COUNTIF('2.Questionaire'!#REF!,"positive")</f>
        <v>#REF!</v>
      </c>
      <c r="BM3" s="49" t="e">
        <f>COUNTIF('2.Questionaire'!#REF!,"positive")</f>
        <v>#REF!</v>
      </c>
      <c r="BN3" s="49" t="e">
        <f>COUNTIF('2.Questionaire'!#REF!,"positive")</f>
        <v>#REF!</v>
      </c>
      <c r="BO3" s="49" t="e">
        <f>COUNTIF('2.Questionaire'!#REF!,"positive")</f>
        <v>#REF!</v>
      </c>
      <c r="BP3" s="49" t="e">
        <f>COUNTIF('2.Questionaire'!#REF!,"positive")</f>
        <v>#REF!</v>
      </c>
      <c r="BQ3" s="49" t="e">
        <f>COUNTIF('2.Questionaire'!#REF!,"positive")</f>
        <v>#REF!</v>
      </c>
      <c r="BR3" s="49" t="e">
        <f>COUNTIF('2.Questionaire'!#REF!,"positive")</f>
        <v>#REF!</v>
      </c>
      <c r="BS3" s="49" t="e">
        <f>COUNTIF('2.Questionaire'!#REF!,"positive")</f>
        <v>#REF!</v>
      </c>
      <c r="BT3" s="49" t="e">
        <f>COUNTIF('2.Questionaire'!#REF!,"positive")</f>
        <v>#REF!</v>
      </c>
      <c r="BU3" s="49" t="e">
        <f>COUNTIF('2.Questionaire'!#REF!,"positive")</f>
        <v>#REF!</v>
      </c>
      <c r="BV3" s="49" t="e">
        <f>COUNTIF('2.Questionaire'!#REF!,"positive")</f>
        <v>#REF!</v>
      </c>
      <c r="BW3" s="49" t="e">
        <f>COUNTIF('2.Questionaire'!#REF!,"positive")</f>
        <v>#REF!</v>
      </c>
      <c r="BX3" s="49" t="e">
        <f>COUNTIF('2.Questionaire'!#REF!,"positive")</f>
        <v>#REF!</v>
      </c>
      <c r="BY3" s="49" t="e">
        <f>COUNTIF('2.Questionaire'!#REF!,"positive")</f>
        <v>#REF!</v>
      </c>
      <c r="BZ3" s="49" t="e">
        <f>COUNTIF('2.Questionaire'!#REF!,"positive")</f>
        <v>#REF!</v>
      </c>
      <c r="CA3" s="49" t="e">
        <f>COUNTIF('2.Questionaire'!#REF!,"positive")</f>
        <v>#REF!</v>
      </c>
      <c r="CB3" s="49" t="e">
        <f>COUNTIF('2.Questionaire'!#REF!,"positive")</f>
        <v>#REF!</v>
      </c>
      <c r="CC3" s="49" t="e">
        <f>COUNTIF('2.Questionaire'!#REF!,"positive")</f>
        <v>#REF!</v>
      </c>
      <c r="CD3" s="49" t="e">
        <f>COUNTIF('2.Questionaire'!#REF!,"positive")</f>
        <v>#REF!</v>
      </c>
      <c r="CE3" s="49" t="e">
        <f>COUNTIF('2.Questionaire'!#REF!,"positive")</f>
        <v>#REF!</v>
      </c>
      <c r="CF3" s="49" t="e">
        <f>COUNTIF('2.Questionaire'!#REF!,"positive")</f>
        <v>#REF!</v>
      </c>
      <c r="CG3" s="49" t="e">
        <f>COUNTIF('2.Questionaire'!#REF!,"positive")</f>
        <v>#REF!</v>
      </c>
      <c r="CH3" s="49" t="e">
        <f>COUNTIF('2.Questionaire'!#REF!,"positive")</f>
        <v>#REF!</v>
      </c>
      <c r="CI3" s="49" t="e">
        <f>COUNTIF('2.Questionaire'!#REF!,"positive")</f>
        <v>#REF!</v>
      </c>
      <c r="CJ3" s="49" t="e">
        <f>COUNTIF('2.Questionaire'!#REF!,"positive")</f>
        <v>#REF!</v>
      </c>
      <c r="CK3" s="49" t="e">
        <f>COUNTIF('2.Questionaire'!#REF!,"positive")</f>
        <v>#REF!</v>
      </c>
      <c r="CL3" s="49" t="e">
        <f>COUNTIF('2.Questionaire'!#REF!,"positive")</f>
        <v>#REF!</v>
      </c>
      <c r="CM3" s="49" t="e">
        <f>COUNTIF('2.Questionaire'!#REF!,"positive")</f>
        <v>#REF!</v>
      </c>
      <c r="CN3" s="49" t="e">
        <f>COUNTIF('2.Questionaire'!#REF!,"positive")</f>
        <v>#REF!</v>
      </c>
      <c r="CO3" s="49" t="e">
        <f>COUNTIF('2.Questionaire'!#REF!,"positive")</f>
        <v>#REF!</v>
      </c>
      <c r="CP3" s="49" t="e">
        <f>COUNTIF('2.Questionaire'!#REF!,"positive")</f>
        <v>#REF!</v>
      </c>
      <c r="CQ3" s="49" t="e">
        <f>COUNTIF('2.Questionaire'!#REF!,"positive")</f>
        <v>#REF!</v>
      </c>
      <c r="CR3" s="49" t="e">
        <f>COUNTIF('2.Questionaire'!#REF!,"positive")</f>
        <v>#REF!</v>
      </c>
      <c r="CS3" s="49" t="e">
        <f>COUNTIF('2.Questionaire'!#REF!,"positive")</f>
        <v>#REF!</v>
      </c>
      <c r="CT3" s="49" t="e">
        <f>COUNTIF('2.Questionaire'!#REF!,"positive")</f>
        <v>#REF!</v>
      </c>
      <c r="CU3" s="49" t="e">
        <f>COUNTIF('2.Questionaire'!#REF!,"positive")</f>
        <v>#REF!</v>
      </c>
      <c r="CV3" s="49" t="e">
        <f>COUNTIF('2.Questionaire'!#REF!,"positive")</f>
        <v>#REF!</v>
      </c>
      <c r="CW3" s="49" t="e">
        <f>COUNTIF('2.Questionaire'!#REF!,"positive")</f>
        <v>#REF!</v>
      </c>
      <c r="CX3" s="49" t="e">
        <f>COUNTIF('2.Questionaire'!#REF!,"positive")</f>
        <v>#REF!</v>
      </c>
    </row>
    <row r="4" spans="2:102" s="50" customFormat="1" ht="22.5" customHeight="1">
      <c r="B4" s="48" t="s">
        <v>259</v>
      </c>
      <c r="C4" s="49">
        <f>COUNTIF('2.Questionaire'!D18:D24,"equal")</f>
        <v>0</v>
      </c>
      <c r="D4" s="49">
        <f>COUNTIF('2.Questionaire'!E18:E24,"equal")</f>
        <v>0</v>
      </c>
      <c r="E4" s="49">
        <f>COUNTIF('2.Questionaire'!F18:F24,"equal")</f>
        <v>0</v>
      </c>
      <c r="F4" s="49">
        <f>COUNTIF('2.Questionaire'!G18:G24,"equal")</f>
        <v>0</v>
      </c>
      <c r="G4" s="49">
        <f>COUNTIF('2.Questionaire'!H18:H24,"equal")</f>
        <v>0</v>
      </c>
      <c r="H4" s="49">
        <f>COUNTIF('2.Questionaire'!I18:I24,"equal")</f>
        <v>0</v>
      </c>
      <c r="I4" s="49">
        <f>COUNTIF('2.Questionaire'!J18:J24,"equal")</f>
        <v>0</v>
      </c>
      <c r="J4" s="49">
        <f>COUNTIF('2.Questionaire'!K18:K24,"equal")</f>
        <v>0</v>
      </c>
      <c r="K4" s="49">
        <f>COUNTIF('2.Questionaire'!L18:L24,"equal")</f>
        <v>0</v>
      </c>
      <c r="L4" s="49">
        <f>COUNTIF('2.Questionaire'!M18:M24,"equal")</f>
        <v>0</v>
      </c>
      <c r="M4" s="49" t="e">
        <f>COUNTIF('2.Questionaire'!#REF!,"equal")</f>
        <v>#REF!</v>
      </c>
      <c r="N4" s="49" t="e">
        <f>COUNTIF('2.Questionaire'!#REF!,"equal")</f>
        <v>#REF!</v>
      </c>
      <c r="O4" s="49" t="e">
        <f>COUNTIF('2.Questionaire'!#REF!,"equal")</f>
        <v>#REF!</v>
      </c>
      <c r="P4" s="49" t="e">
        <f>COUNTIF('2.Questionaire'!#REF!,"equal")</f>
        <v>#REF!</v>
      </c>
      <c r="Q4" s="49" t="e">
        <f>COUNTIF('2.Questionaire'!#REF!,"equal")</f>
        <v>#REF!</v>
      </c>
      <c r="R4" s="49" t="e">
        <f>COUNTIF('2.Questionaire'!#REF!,"equal")</f>
        <v>#REF!</v>
      </c>
      <c r="S4" s="49" t="e">
        <f>COUNTIF('2.Questionaire'!#REF!,"equal")</f>
        <v>#REF!</v>
      </c>
      <c r="T4" s="49" t="e">
        <f>COUNTIF('2.Questionaire'!#REF!,"equal")</f>
        <v>#REF!</v>
      </c>
      <c r="U4" s="49" t="e">
        <f>COUNTIF('2.Questionaire'!#REF!,"equal")</f>
        <v>#REF!</v>
      </c>
      <c r="V4" s="49" t="e">
        <f>COUNTIF('2.Questionaire'!#REF!,"equal")</f>
        <v>#REF!</v>
      </c>
      <c r="W4" s="49" t="e">
        <f>COUNTIF('2.Questionaire'!#REF!,"equal")</f>
        <v>#REF!</v>
      </c>
      <c r="X4" s="49" t="e">
        <f>COUNTIF('2.Questionaire'!#REF!,"equal")</f>
        <v>#REF!</v>
      </c>
      <c r="Y4" s="49" t="e">
        <f>COUNTIF('2.Questionaire'!#REF!,"equal")</f>
        <v>#REF!</v>
      </c>
      <c r="Z4" s="49" t="e">
        <f>COUNTIF('2.Questionaire'!#REF!,"equal")</f>
        <v>#REF!</v>
      </c>
      <c r="AA4" s="49" t="e">
        <f>COUNTIF('2.Questionaire'!#REF!,"equal")</f>
        <v>#REF!</v>
      </c>
      <c r="AB4" s="49" t="e">
        <f>COUNTIF('2.Questionaire'!#REF!,"equal")</f>
        <v>#REF!</v>
      </c>
      <c r="AC4" s="49" t="e">
        <f>COUNTIF('2.Questionaire'!#REF!,"equal")</f>
        <v>#REF!</v>
      </c>
      <c r="AD4" s="49" t="e">
        <f>COUNTIF('2.Questionaire'!#REF!,"equal")</f>
        <v>#REF!</v>
      </c>
      <c r="AE4" s="49" t="e">
        <f>COUNTIF('2.Questionaire'!#REF!,"equal")</f>
        <v>#REF!</v>
      </c>
      <c r="AF4" s="49" t="e">
        <f>COUNTIF('2.Questionaire'!#REF!,"equal")</f>
        <v>#REF!</v>
      </c>
      <c r="AG4" s="49" t="e">
        <f>COUNTIF('2.Questionaire'!#REF!,"equal")</f>
        <v>#REF!</v>
      </c>
      <c r="AH4" s="49" t="e">
        <f>COUNTIF('2.Questionaire'!#REF!,"equal")</f>
        <v>#REF!</v>
      </c>
      <c r="AI4" s="49" t="e">
        <f>COUNTIF('2.Questionaire'!#REF!,"equal")</f>
        <v>#REF!</v>
      </c>
      <c r="AJ4" s="49" t="e">
        <f>COUNTIF('2.Questionaire'!#REF!,"equal")</f>
        <v>#REF!</v>
      </c>
      <c r="AK4" s="49" t="e">
        <f>COUNTIF('2.Questionaire'!#REF!,"equal")</f>
        <v>#REF!</v>
      </c>
      <c r="AL4" s="49" t="e">
        <f>COUNTIF('2.Questionaire'!#REF!,"equal")</f>
        <v>#REF!</v>
      </c>
      <c r="AM4" s="49" t="e">
        <f>COUNTIF('2.Questionaire'!#REF!,"equal")</f>
        <v>#REF!</v>
      </c>
      <c r="AN4" s="49" t="e">
        <f>COUNTIF('2.Questionaire'!#REF!,"equal")</f>
        <v>#REF!</v>
      </c>
      <c r="AO4" s="49" t="e">
        <f>COUNTIF('2.Questionaire'!#REF!,"equal")</f>
        <v>#REF!</v>
      </c>
      <c r="AP4" s="49" t="e">
        <f>COUNTIF('2.Questionaire'!#REF!,"equal")</f>
        <v>#REF!</v>
      </c>
      <c r="AQ4" s="49" t="e">
        <f>COUNTIF('2.Questionaire'!#REF!,"equal")</f>
        <v>#REF!</v>
      </c>
      <c r="AR4" s="49" t="e">
        <f>COUNTIF('2.Questionaire'!#REF!,"equal")</f>
        <v>#REF!</v>
      </c>
      <c r="AS4" s="49" t="e">
        <f>COUNTIF('2.Questionaire'!#REF!,"equal")</f>
        <v>#REF!</v>
      </c>
      <c r="AT4" s="49" t="e">
        <f>COUNTIF('2.Questionaire'!#REF!,"equal")</f>
        <v>#REF!</v>
      </c>
      <c r="AU4" s="49" t="e">
        <f>COUNTIF('2.Questionaire'!#REF!,"equal")</f>
        <v>#REF!</v>
      </c>
      <c r="AV4" s="49" t="e">
        <f>COUNTIF('2.Questionaire'!#REF!,"equal")</f>
        <v>#REF!</v>
      </c>
      <c r="AW4" s="49" t="e">
        <f>COUNTIF('2.Questionaire'!#REF!,"equal")</f>
        <v>#REF!</v>
      </c>
      <c r="AX4" s="49" t="e">
        <f>COUNTIF('2.Questionaire'!#REF!,"equal")</f>
        <v>#REF!</v>
      </c>
      <c r="AY4" s="49" t="e">
        <f>COUNTIF('2.Questionaire'!#REF!,"equal")</f>
        <v>#REF!</v>
      </c>
      <c r="AZ4" s="49" t="e">
        <f>COUNTIF('2.Questionaire'!#REF!,"equal")</f>
        <v>#REF!</v>
      </c>
      <c r="BA4" s="49" t="e">
        <f>COUNTIF('2.Questionaire'!#REF!,"equal")</f>
        <v>#REF!</v>
      </c>
      <c r="BB4" s="49" t="e">
        <f>COUNTIF('2.Questionaire'!#REF!,"equal")</f>
        <v>#REF!</v>
      </c>
      <c r="BC4" s="49" t="e">
        <f>COUNTIF('2.Questionaire'!#REF!,"equal")</f>
        <v>#REF!</v>
      </c>
      <c r="BD4" s="49" t="e">
        <f>COUNTIF('2.Questionaire'!#REF!,"equal")</f>
        <v>#REF!</v>
      </c>
      <c r="BE4" s="49" t="e">
        <f>COUNTIF('2.Questionaire'!#REF!,"equal")</f>
        <v>#REF!</v>
      </c>
      <c r="BF4" s="49" t="e">
        <f>COUNTIF('2.Questionaire'!#REF!,"equal")</f>
        <v>#REF!</v>
      </c>
      <c r="BG4" s="49" t="e">
        <f>COUNTIF('2.Questionaire'!#REF!,"equal")</f>
        <v>#REF!</v>
      </c>
      <c r="BH4" s="49" t="e">
        <f>COUNTIF('2.Questionaire'!#REF!,"equal")</f>
        <v>#REF!</v>
      </c>
      <c r="BI4" s="49" t="e">
        <f>COUNTIF('2.Questionaire'!#REF!,"equal")</f>
        <v>#REF!</v>
      </c>
      <c r="BJ4" s="49" t="e">
        <f>COUNTIF('2.Questionaire'!#REF!,"equal")</f>
        <v>#REF!</v>
      </c>
      <c r="BK4" s="49" t="e">
        <f>COUNTIF('2.Questionaire'!#REF!,"equal")</f>
        <v>#REF!</v>
      </c>
      <c r="BL4" s="49" t="e">
        <f>COUNTIF('2.Questionaire'!#REF!,"equal")</f>
        <v>#REF!</v>
      </c>
      <c r="BM4" s="49" t="e">
        <f>COUNTIF('2.Questionaire'!#REF!,"equal")</f>
        <v>#REF!</v>
      </c>
      <c r="BN4" s="49" t="e">
        <f>COUNTIF('2.Questionaire'!#REF!,"equal")</f>
        <v>#REF!</v>
      </c>
      <c r="BO4" s="49" t="e">
        <f>COUNTIF('2.Questionaire'!#REF!,"equal")</f>
        <v>#REF!</v>
      </c>
      <c r="BP4" s="49" t="e">
        <f>COUNTIF('2.Questionaire'!#REF!,"equal")</f>
        <v>#REF!</v>
      </c>
      <c r="BQ4" s="49" t="e">
        <f>COUNTIF('2.Questionaire'!#REF!,"equal")</f>
        <v>#REF!</v>
      </c>
      <c r="BR4" s="49" t="e">
        <f>COUNTIF('2.Questionaire'!#REF!,"equal")</f>
        <v>#REF!</v>
      </c>
      <c r="BS4" s="49" t="e">
        <f>COUNTIF('2.Questionaire'!#REF!,"equal")</f>
        <v>#REF!</v>
      </c>
      <c r="BT4" s="49" t="e">
        <f>COUNTIF('2.Questionaire'!#REF!,"equal")</f>
        <v>#REF!</v>
      </c>
      <c r="BU4" s="49" t="e">
        <f>COUNTIF('2.Questionaire'!#REF!,"equal")</f>
        <v>#REF!</v>
      </c>
      <c r="BV4" s="49" t="e">
        <f>COUNTIF('2.Questionaire'!#REF!,"equal")</f>
        <v>#REF!</v>
      </c>
      <c r="BW4" s="49" t="e">
        <f>COUNTIF('2.Questionaire'!#REF!,"equal")</f>
        <v>#REF!</v>
      </c>
      <c r="BX4" s="49" t="e">
        <f>COUNTIF('2.Questionaire'!#REF!,"equal")</f>
        <v>#REF!</v>
      </c>
      <c r="BY4" s="49" t="e">
        <f>COUNTIF('2.Questionaire'!#REF!,"equal")</f>
        <v>#REF!</v>
      </c>
      <c r="BZ4" s="49" t="e">
        <f>COUNTIF('2.Questionaire'!#REF!,"equal")</f>
        <v>#REF!</v>
      </c>
      <c r="CA4" s="49" t="e">
        <f>COUNTIF('2.Questionaire'!#REF!,"equal")</f>
        <v>#REF!</v>
      </c>
      <c r="CB4" s="49" t="e">
        <f>COUNTIF('2.Questionaire'!#REF!,"equal")</f>
        <v>#REF!</v>
      </c>
      <c r="CC4" s="49" t="e">
        <f>COUNTIF('2.Questionaire'!#REF!,"equal")</f>
        <v>#REF!</v>
      </c>
      <c r="CD4" s="49" t="e">
        <f>COUNTIF('2.Questionaire'!#REF!,"equal")</f>
        <v>#REF!</v>
      </c>
      <c r="CE4" s="49" t="e">
        <f>COUNTIF('2.Questionaire'!#REF!,"equal")</f>
        <v>#REF!</v>
      </c>
      <c r="CF4" s="49" t="e">
        <f>COUNTIF('2.Questionaire'!#REF!,"equal")</f>
        <v>#REF!</v>
      </c>
      <c r="CG4" s="49" t="e">
        <f>COUNTIF('2.Questionaire'!#REF!,"equal")</f>
        <v>#REF!</v>
      </c>
      <c r="CH4" s="49" t="e">
        <f>COUNTIF('2.Questionaire'!#REF!,"equal")</f>
        <v>#REF!</v>
      </c>
      <c r="CI4" s="49" t="e">
        <f>COUNTIF('2.Questionaire'!#REF!,"equal")</f>
        <v>#REF!</v>
      </c>
      <c r="CJ4" s="49" t="e">
        <f>COUNTIF('2.Questionaire'!#REF!,"equal")</f>
        <v>#REF!</v>
      </c>
      <c r="CK4" s="49" t="e">
        <f>COUNTIF('2.Questionaire'!#REF!,"equal")</f>
        <v>#REF!</v>
      </c>
      <c r="CL4" s="49" t="e">
        <f>COUNTIF('2.Questionaire'!#REF!,"equal")</f>
        <v>#REF!</v>
      </c>
      <c r="CM4" s="49" t="e">
        <f>COUNTIF('2.Questionaire'!#REF!,"equal")</f>
        <v>#REF!</v>
      </c>
      <c r="CN4" s="49" t="e">
        <f>COUNTIF('2.Questionaire'!#REF!,"equal")</f>
        <v>#REF!</v>
      </c>
      <c r="CO4" s="49" t="e">
        <f>COUNTIF('2.Questionaire'!#REF!,"equal")</f>
        <v>#REF!</v>
      </c>
      <c r="CP4" s="49" t="e">
        <f>COUNTIF('2.Questionaire'!#REF!,"equal")</f>
        <v>#REF!</v>
      </c>
      <c r="CQ4" s="49" t="e">
        <f>COUNTIF('2.Questionaire'!#REF!,"equal")</f>
        <v>#REF!</v>
      </c>
      <c r="CR4" s="49" t="e">
        <f>COUNTIF('2.Questionaire'!#REF!,"equal")</f>
        <v>#REF!</v>
      </c>
      <c r="CS4" s="49" t="e">
        <f>COUNTIF('2.Questionaire'!#REF!,"equal")</f>
        <v>#REF!</v>
      </c>
      <c r="CT4" s="49" t="e">
        <f>COUNTIF('2.Questionaire'!#REF!,"equal")</f>
        <v>#REF!</v>
      </c>
      <c r="CU4" s="49" t="e">
        <f>COUNTIF('2.Questionaire'!#REF!,"equal")</f>
        <v>#REF!</v>
      </c>
      <c r="CV4" s="49" t="e">
        <f>COUNTIF('2.Questionaire'!#REF!,"equal")</f>
        <v>#REF!</v>
      </c>
      <c r="CW4" s="49" t="e">
        <f>COUNTIF('2.Questionaire'!#REF!,"equal")</f>
        <v>#REF!</v>
      </c>
      <c r="CX4" s="49" t="e">
        <f>COUNTIF('2.Questionaire'!#REF!,"equal")</f>
        <v>#REF!</v>
      </c>
    </row>
    <row r="5" spans="2:102" s="50" customFormat="1" ht="22.5" customHeight="1">
      <c r="B5" s="48" t="s">
        <v>260</v>
      </c>
      <c r="C5" s="49">
        <f>COUNTIF('2.Questionaire'!D18:D24,"unknown")</f>
        <v>0</v>
      </c>
      <c r="D5" s="49">
        <f>COUNTIF('2.Questionaire'!E18:E24,"unknown")</f>
        <v>0</v>
      </c>
      <c r="E5" s="49">
        <f>COUNTIF('2.Questionaire'!F18:F24,"unknown")</f>
        <v>0</v>
      </c>
      <c r="F5" s="49">
        <f>COUNTIF('2.Questionaire'!G18:G24,"unknown")</f>
        <v>0</v>
      </c>
      <c r="G5" s="49">
        <f>COUNTIF('2.Questionaire'!H18:H24,"unknown")</f>
        <v>0</v>
      </c>
      <c r="H5" s="49">
        <f>COUNTIF('2.Questionaire'!I18:I24,"unknown")</f>
        <v>0</v>
      </c>
      <c r="I5" s="49">
        <f>COUNTIF('2.Questionaire'!J18:J24,"unknown")</f>
        <v>0</v>
      </c>
      <c r="J5" s="49">
        <f>COUNTIF('2.Questionaire'!K18:K24,"unknown")</f>
        <v>0</v>
      </c>
      <c r="K5" s="49">
        <f>COUNTIF('2.Questionaire'!L18:L24,"unknown")</f>
        <v>0</v>
      </c>
      <c r="L5" s="49">
        <f>COUNTIF('2.Questionaire'!M18:M24,"unknown")</f>
        <v>0</v>
      </c>
      <c r="M5" s="49" t="e">
        <f>COUNTIF('2.Questionaire'!#REF!,"unknown")</f>
        <v>#REF!</v>
      </c>
      <c r="N5" s="49" t="e">
        <f>COUNTIF('2.Questionaire'!#REF!,"unknown")</f>
        <v>#REF!</v>
      </c>
      <c r="O5" s="49" t="e">
        <f>COUNTIF('2.Questionaire'!#REF!,"unknown")</f>
        <v>#REF!</v>
      </c>
      <c r="P5" s="49" t="e">
        <f>COUNTIF('2.Questionaire'!#REF!,"unknown")</f>
        <v>#REF!</v>
      </c>
      <c r="Q5" s="49" t="e">
        <f>COUNTIF('2.Questionaire'!#REF!,"unknown")</f>
        <v>#REF!</v>
      </c>
      <c r="R5" s="49" t="e">
        <f>COUNTIF('2.Questionaire'!#REF!,"unknown")</f>
        <v>#REF!</v>
      </c>
      <c r="S5" s="49" t="e">
        <f>COUNTIF('2.Questionaire'!#REF!,"unknown")</f>
        <v>#REF!</v>
      </c>
      <c r="T5" s="49" t="e">
        <f>COUNTIF('2.Questionaire'!#REF!,"unknown")</f>
        <v>#REF!</v>
      </c>
      <c r="U5" s="49" t="e">
        <f>COUNTIF('2.Questionaire'!#REF!,"unknown")</f>
        <v>#REF!</v>
      </c>
      <c r="V5" s="49" t="e">
        <f>COUNTIF('2.Questionaire'!#REF!,"unknown")</f>
        <v>#REF!</v>
      </c>
      <c r="W5" s="49" t="e">
        <f>COUNTIF('2.Questionaire'!#REF!,"unknown")</f>
        <v>#REF!</v>
      </c>
      <c r="X5" s="49" t="e">
        <f>COUNTIF('2.Questionaire'!#REF!,"unknown")</f>
        <v>#REF!</v>
      </c>
      <c r="Y5" s="49" t="e">
        <f>COUNTIF('2.Questionaire'!#REF!,"unknown")</f>
        <v>#REF!</v>
      </c>
      <c r="Z5" s="49" t="e">
        <f>COUNTIF('2.Questionaire'!#REF!,"unknown")</f>
        <v>#REF!</v>
      </c>
      <c r="AA5" s="49" t="e">
        <f>COUNTIF('2.Questionaire'!#REF!,"unknown")</f>
        <v>#REF!</v>
      </c>
      <c r="AB5" s="49" t="e">
        <f>COUNTIF('2.Questionaire'!#REF!,"unknown")</f>
        <v>#REF!</v>
      </c>
      <c r="AC5" s="49" t="e">
        <f>COUNTIF('2.Questionaire'!#REF!,"unknown")</f>
        <v>#REF!</v>
      </c>
      <c r="AD5" s="49" t="e">
        <f>COUNTIF('2.Questionaire'!#REF!,"unknown")</f>
        <v>#REF!</v>
      </c>
      <c r="AE5" s="49" t="e">
        <f>COUNTIF('2.Questionaire'!#REF!,"unknown")</f>
        <v>#REF!</v>
      </c>
      <c r="AF5" s="49" t="e">
        <f>COUNTIF('2.Questionaire'!#REF!,"unknown")</f>
        <v>#REF!</v>
      </c>
      <c r="AG5" s="49" t="e">
        <f>COUNTIF('2.Questionaire'!#REF!,"unknown")</f>
        <v>#REF!</v>
      </c>
      <c r="AH5" s="49" t="e">
        <f>COUNTIF('2.Questionaire'!#REF!,"unknown")</f>
        <v>#REF!</v>
      </c>
      <c r="AI5" s="49" t="e">
        <f>COUNTIF('2.Questionaire'!#REF!,"unknown")</f>
        <v>#REF!</v>
      </c>
      <c r="AJ5" s="49" t="e">
        <f>COUNTIF('2.Questionaire'!#REF!,"unknown")</f>
        <v>#REF!</v>
      </c>
      <c r="AK5" s="49" t="e">
        <f>COUNTIF('2.Questionaire'!#REF!,"unknown")</f>
        <v>#REF!</v>
      </c>
      <c r="AL5" s="49" t="e">
        <f>COUNTIF('2.Questionaire'!#REF!,"unknown")</f>
        <v>#REF!</v>
      </c>
      <c r="AM5" s="49" t="e">
        <f>COUNTIF('2.Questionaire'!#REF!,"unknown")</f>
        <v>#REF!</v>
      </c>
      <c r="AN5" s="49" t="e">
        <f>COUNTIF('2.Questionaire'!#REF!,"unknown")</f>
        <v>#REF!</v>
      </c>
      <c r="AO5" s="49" t="e">
        <f>COUNTIF('2.Questionaire'!#REF!,"unknown")</f>
        <v>#REF!</v>
      </c>
      <c r="AP5" s="49" t="e">
        <f>COUNTIF('2.Questionaire'!#REF!,"unknown")</f>
        <v>#REF!</v>
      </c>
      <c r="AQ5" s="49" t="e">
        <f>COUNTIF('2.Questionaire'!#REF!,"unknown")</f>
        <v>#REF!</v>
      </c>
      <c r="AR5" s="49" t="e">
        <f>COUNTIF('2.Questionaire'!#REF!,"unknown")</f>
        <v>#REF!</v>
      </c>
      <c r="AS5" s="49" t="e">
        <f>COUNTIF('2.Questionaire'!#REF!,"unknown")</f>
        <v>#REF!</v>
      </c>
      <c r="AT5" s="49" t="e">
        <f>COUNTIF('2.Questionaire'!#REF!,"unknown")</f>
        <v>#REF!</v>
      </c>
      <c r="AU5" s="49" t="e">
        <f>COUNTIF('2.Questionaire'!#REF!,"unknown")</f>
        <v>#REF!</v>
      </c>
      <c r="AV5" s="49" t="e">
        <f>COUNTIF('2.Questionaire'!#REF!,"unknown")</f>
        <v>#REF!</v>
      </c>
      <c r="AW5" s="49" t="e">
        <f>COUNTIF('2.Questionaire'!#REF!,"unknown")</f>
        <v>#REF!</v>
      </c>
      <c r="AX5" s="49" t="e">
        <f>COUNTIF('2.Questionaire'!#REF!,"unknown")</f>
        <v>#REF!</v>
      </c>
      <c r="AY5" s="49" t="e">
        <f>COUNTIF('2.Questionaire'!#REF!,"unknown")</f>
        <v>#REF!</v>
      </c>
      <c r="AZ5" s="49" t="e">
        <f>COUNTIF('2.Questionaire'!#REF!,"unknown")</f>
        <v>#REF!</v>
      </c>
      <c r="BA5" s="49" t="e">
        <f>COUNTIF('2.Questionaire'!#REF!,"unknown")</f>
        <v>#REF!</v>
      </c>
      <c r="BB5" s="49" t="e">
        <f>COUNTIF('2.Questionaire'!#REF!,"unknown")</f>
        <v>#REF!</v>
      </c>
      <c r="BC5" s="49" t="e">
        <f>COUNTIF('2.Questionaire'!#REF!,"unknown")</f>
        <v>#REF!</v>
      </c>
      <c r="BD5" s="49" t="e">
        <f>COUNTIF('2.Questionaire'!#REF!,"unknown")</f>
        <v>#REF!</v>
      </c>
      <c r="BE5" s="49" t="e">
        <f>COUNTIF('2.Questionaire'!#REF!,"unknown")</f>
        <v>#REF!</v>
      </c>
      <c r="BF5" s="49" t="e">
        <f>COUNTIF('2.Questionaire'!#REF!,"unknown")</f>
        <v>#REF!</v>
      </c>
      <c r="BG5" s="49" t="e">
        <f>COUNTIF('2.Questionaire'!#REF!,"unknown")</f>
        <v>#REF!</v>
      </c>
      <c r="BH5" s="49" t="e">
        <f>COUNTIF('2.Questionaire'!#REF!,"unknown")</f>
        <v>#REF!</v>
      </c>
      <c r="BI5" s="49" t="e">
        <f>COUNTIF('2.Questionaire'!#REF!,"unknown")</f>
        <v>#REF!</v>
      </c>
      <c r="BJ5" s="49" t="e">
        <f>COUNTIF('2.Questionaire'!#REF!,"unknown")</f>
        <v>#REF!</v>
      </c>
      <c r="BK5" s="49" t="e">
        <f>COUNTIF('2.Questionaire'!#REF!,"unknown")</f>
        <v>#REF!</v>
      </c>
      <c r="BL5" s="49" t="e">
        <f>COUNTIF('2.Questionaire'!#REF!,"unknown")</f>
        <v>#REF!</v>
      </c>
      <c r="BM5" s="49" t="e">
        <f>COUNTIF('2.Questionaire'!#REF!,"unknown")</f>
        <v>#REF!</v>
      </c>
      <c r="BN5" s="49" t="e">
        <f>COUNTIF('2.Questionaire'!#REF!,"unknown")</f>
        <v>#REF!</v>
      </c>
      <c r="BO5" s="49" t="e">
        <f>COUNTIF('2.Questionaire'!#REF!,"unknown")</f>
        <v>#REF!</v>
      </c>
      <c r="BP5" s="49" t="e">
        <f>COUNTIF('2.Questionaire'!#REF!,"unknown")</f>
        <v>#REF!</v>
      </c>
      <c r="BQ5" s="49" t="e">
        <f>COUNTIF('2.Questionaire'!#REF!,"unknown")</f>
        <v>#REF!</v>
      </c>
      <c r="BR5" s="49" t="e">
        <f>COUNTIF('2.Questionaire'!#REF!,"unknown")</f>
        <v>#REF!</v>
      </c>
      <c r="BS5" s="49" t="e">
        <f>COUNTIF('2.Questionaire'!#REF!,"unknown")</f>
        <v>#REF!</v>
      </c>
      <c r="BT5" s="49" t="e">
        <f>COUNTIF('2.Questionaire'!#REF!,"unknown")</f>
        <v>#REF!</v>
      </c>
      <c r="BU5" s="49" t="e">
        <f>COUNTIF('2.Questionaire'!#REF!,"unknown")</f>
        <v>#REF!</v>
      </c>
      <c r="BV5" s="49" t="e">
        <f>COUNTIF('2.Questionaire'!#REF!,"unknown")</f>
        <v>#REF!</v>
      </c>
      <c r="BW5" s="49" t="e">
        <f>COUNTIF('2.Questionaire'!#REF!,"unknown")</f>
        <v>#REF!</v>
      </c>
      <c r="BX5" s="49" t="e">
        <f>COUNTIF('2.Questionaire'!#REF!,"unknown")</f>
        <v>#REF!</v>
      </c>
      <c r="BY5" s="49" t="e">
        <f>COUNTIF('2.Questionaire'!#REF!,"unknown")</f>
        <v>#REF!</v>
      </c>
      <c r="BZ5" s="49" t="e">
        <f>COUNTIF('2.Questionaire'!#REF!,"unknown")</f>
        <v>#REF!</v>
      </c>
      <c r="CA5" s="49" t="e">
        <f>COUNTIF('2.Questionaire'!#REF!,"unknown")</f>
        <v>#REF!</v>
      </c>
      <c r="CB5" s="49" t="e">
        <f>COUNTIF('2.Questionaire'!#REF!,"unknown")</f>
        <v>#REF!</v>
      </c>
      <c r="CC5" s="49" t="e">
        <f>COUNTIF('2.Questionaire'!#REF!,"unknown")</f>
        <v>#REF!</v>
      </c>
      <c r="CD5" s="49" t="e">
        <f>COUNTIF('2.Questionaire'!#REF!,"unknown")</f>
        <v>#REF!</v>
      </c>
      <c r="CE5" s="49" t="e">
        <f>COUNTIF('2.Questionaire'!#REF!,"unknown")</f>
        <v>#REF!</v>
      </c>
      <c r="CF5" s="49" t="e">
        <f>COUNTIF('2.Questionaire'!#REF!,"unknown")</f>
        <v>#REF!</v>
      </c>
      <c r="CG5" s="49" t="e">
        <f>COUNTIF('2.Questionaire'!#REF!,"unknown")</f>
        <v>#REF!</v>
      </c>
      <c r="CH5" s="49" t="e">
        <f>COUNTIF('2.Questionaire'!#REF!,"unknown")</f>
        <v>#REF!</v>
      </c>
      <c r="CI5" s="49" t="e">
        <f>COUNTIF('2.Questionaire'!#REF!,"unknown")</f>
        <v>#REF!</v>
      </c>
      <c r="CJ5" s="49" t="e">
        <f>COUNTIF('2.Questionaire'!#REF!,"unknown")</f>
        <v>#REF!</v>
      </c>
      <c r="CK5" s="49" t="e">
        <f>COUNTIF('2.Questionaire'!#REF!,"unknown")</f>
        <v>#REF!</v>
      </c>
      <c r="CL5" s="49" t="e">
        <f>COUNTIF('2.Questionaire'!#REF!,"unknown")</f>
        <v>#REF!</v>
      </c>
      <c r="CM5" s="49" t="e">
        <f>COUNTIF('2.Questionaire'!#REF!,"unknown")</f>
        <v>#REF!</v>
      </c>
      <c r="CN5" s="49" t="e">
        <f>COUNTIF('2.Questionaire'!#REF!,"unknown")</f>
        <v>#REF!</v>
      </c>
      <c r="CO5" s="49" t="e">
        <f>COUNTIF('2.Questionaire'!#REF!,"unknown")</f>
        <v>#REF!</v>
      </c>
      <c r="CP5" s="49" t="e">
        <f>COUNTIF('2.Questionaire'!#REF!,"unknown")</f>
        <v>#REF!</v>
      </c>
      <c r="CQ5" s="49" t="e">
        <f>COUNTIF('2.Questionaire'!#REF!,"unknown")</f>
        <v>#REF!</v>
      </c>
      <c r="CR5" s="49" t="e">
        <f>COUNTIF('2.Questionaire'!#REF!,"unknown")</f>
        <v>#REF!</v>
      </c>
      <c r="CS5" s="49" t="e">
        <f>COUNTIF('2.Questionaire'!#REF!,"unknown")</f>
        <v>#REF!</v>
      </c>
      <c r="CT5" s="49" t="e">
        <f>COUNTIF('2.Questionaire'!#REF!,"unknown")</f>
        <v>#REF!</v>
      </c>
      <c r="CU5" s="49" t="e">
        <f>COUNTIF('2.Questionaire'!#REF!,"unknown")</f>
        <v>#REF!</v>
      </c>
      <c r="CV5" s="49" t="e">
        <f>COUNTIF('2.Questionaire'!#REF!,"unknown")</f>
        <v>#REF!</v>
      </c>
      <c r="CW5" s="49" t="e">
        <f>COUNTIF('2.Questionaire'!#REF!,"unknown")</f>
        <v>#REF!</v>
      </c>
      <c r="CX5" s="49" t="e">
        <f>COUNTIF('2.Questionaire'!#REF!,"unknown")</f>
        <v>#REF!</v>
      </c>
    </row>
    <row r="6" spans="2:102" s="52" customFormat="1" ht="22.5" customHeight="1">
      <c r="B6" s="51" t="s">
        <v>261</v>
      </c>
      <c r="C6" s="51" t="str">
        <f>IF('2.Questionaire'!D17="Yes","Strong negative",IF('2.Questionaire'!D4="Yes","Strong negative",IF('2.Questionaire'!D17="Unknown","Maybe strong negative",IF('2.Questionaire'!D4="Unknown","Maybe strong negative","No strong negative"))))</f>
        <v>Maybe strong negative</v>
      </c>
      <c r="D6" s="51" t="str">
        <f>IF('2.Questionaire'!E17="Yes","Strong negative",IF('2.Questionaire'!E4="Yes","Strong negative",IF('2.Questionaire'!E17="Unknown","Maybe strong negative",IF('2.Questionaire'!E4="Unknown","Maybe strong negative","No strong negative"))))</f>
        <v>No strong negative</v>
      </c>
      <c r="E6" s="51" t="str">
        <f>IF('2.Questionaire'!F17="Yes","Strong negative",IF('2.Questionaire'!F4="Yes","Strong negative",IF('2.Questionaire'!F17="Unknown","Maybe strong negative",IF('2.Questionaire'!F4="Unknown","Maybe strong negative","No strong negative"))))</f>
        <v>No strong negative</v>
      </c>
      <c r="F6" s="51" t="str">
        <f>IF('2.Questionaire'!G17="Yes","Strong negative",IF('2.Questionaire'!G4="Yes","Strong negative",IF('2.Questionaire'!G17="Unknown","Maybe strong negative",IF('2.Questionaire'!G4="Unknown","Maybe strong negative","No strong negative"))))</f>
        <v>No strong negative</v>
      </c>
      <c r="G6" s="51" t="str">
        <f>IF('2.Questionaire'!H17="Yes","Strong negative",IF('2.Questionaire'!H4="Yes","Strong negative",IF('2.Questionaire'!H17="Unknown","Maybe strong negative",IF('2.Questionaire'!H4="Unknown","Maybe strong negative","No strong negative"))))</f>
        <v>No strong negative</v>
      </c>
      <c r="H6" s="51" t="str">
        <f>IF('2.Questionaire'!I17="Yes","Strong negative",IF('2.Questionaire'!I4="Yes","Strong negative",IF('2.Questionaire'!I17="Unknown","Maybe strong negative",IF('2.Questionaire'!I4="Unknown","Maybe strong negative","No strong negative"))))</f>
        <v>No strong negative</v>
      </c>
      <c r="I6" s="51" t="str">
        <f>IF('2.Questionaire'!J17="Yes","Strong negative",IF('2.Questionaire'!J4="Yes","Strong negative",IF('2.Questionaire'!J17="Unknown","Maybe strong negative",IF('2.Questionaire'!J4="Unknown","Maybe strong negative","No strong negative"))))</f>
        <v>No strong negative</v>
      </c>
      <c r="J6" s="51" t="str">
        <f>IF('2.Questionaire'!K17="Yes","Strong negative",IF('2.Questionaire'!K4="Yes","Strong negative",IF('2.Questionaire'!K17="Unknown","Maybe strong negative",IF('2.Questionaire'!K4="Unknown","Maybe strong negative","No strong negative"))))</f>
        <v>No strong negative</v>
      </c>
      <c r="K6" s="51" t="str">
        <f>IF('2.Questionaire'!L17="Yes","Strong negative",IF('2.Questionaire'!L4="Yes","Strong negative",IF('2.Questionaire'!L17="Unknown","Maybe strong negative",IF('2.Questionaire'!L4="Unknown","Maybe strong negative","No strong negative"))))</f>
        <v>No strong negative</v>
      </c>
      <c r="L6" s="51" t="str">
        <f>IF('2.Questionaire'!M17="Yes","Strong negative",IF('2.Questionaire'!M4="Yes","Strong negative",IF('2.Questionaire'!M17="Unknown","Maybe strong negative",IF('2.Questionaire'!M4="Unknown","Maybe strong negative","No strong negative"))))</f>
        <v>No strong negative</v>
      </c>
      <c r="M6" s="51" t="e">
        <f>IF('2.Questionaire'!#REF!="Yes","Strong negative",IF('2.Questionaire'!#REF!="Yes","Strong negative",IF('2.Questionaire'!#REF!="Unknown","Maybe strong negative",IF('2.Questionaire'!#REF!="Unknown","Maybe strong negative","No strong negative"))))</f>
        <v>#REF!</v>
      </c>
      <c r="N6" s="51" t="e">
        <f>IF('2.Questionaire'!#REF!="Yes","Strong negative",IF('2.Questionaire'!#REF!="Yes","Strong negative",IF('2.Questionaire'!#REF!="Unknown","Maybe strong negative",IF('2.Questionaire'!#REF!="Unknown","Maybe strong negative","No strong negative"))))</f>
        <v>#REF!</v>
      </c>
      <c r="O6" s="51" t="e">
        <f>IF('2.Questionaire'!#REF!="Yes","Strong negative",IF('2.Questionaire'!#REF!="Yes","Strong negative",IF('2.Questionaire'!#REF!="Unknown","Maybe strong negative",IF('2.Questionaire'!#REF!="Unknown","Maybe strong negative","No strong negative"))))</f>
        <v>#REF!</v>
      </c>
      <c r="P6" s="51" t="e">
        <f>IF('2.Questionaire'!#REF!="Yes","Strong negative",IF('2.Questionaire'!#REF!="Yes","Strong negative",IF('2.Questionaire'!#REF!="Unknown","Maybe strong negative",IF('2.Questionaire'!#REF!="Unknown","Maybe strong negative","No strong negative"))))</f>
        <v>#REF!</v>
      </c>
      <c r="Q6" s="51" t="e">
        <f>IF('2.Questionaire'!#REF!="Yes","Strong negative",IF('2.Questionaire'!#REF!="Yes","Strong negative",IF('2.Questionaire'!#REF!="Unknown","Maybe strong negative",IF('2.Questionaire'!#REF!="Unknown","Maybe strong negative","No strong negative"))))</f>
        <v>#REF!</v>
      </c>
      <c r="R6" s="51" t="e">
        <f>IF('2.Questionaire'!#REF!="Yes","Strong negative",IF('2.Questionaire'!#REF!="Yes","Strong negative",IF('2.Questionaire'!#REF!="Unknown","Maybe strong negative",IF('2.Questionaire'!#REF!="Unknown","Maybe strong negative","No strong negative"))))</f>
        <v>#REF!</v>
      </c>
      <c r="S6" s="51" t="e">
        <f>IF('2.Questionaire'!#REF!="Yes","Strong negative",IF('2.Questionaire'!#REF!="Yes","Strong negative",IF('2.Questionaire'!#REF!="Unknown","Maybe strong negative",IF('2.Questionaire'!#REF!="Unknown","Maybe strong negative","No strong negative"))))</f>
        <v>#REF!</v>
      </c>
      <c r="T6" s="51" t="e">
        <f>IF('2.Questionaire'!#REF!="Yes","Strong negative",IF('2.Questionaire'!#REF!="Yes","Strong negative",IF('2.Questionaire'!#REF!="Unknown","Maybe strong negative",IF('2.Questionaire'!#REF!="Unknown","Maybe strong negative","No strong negative"))))</f>
        <v>#REF!</v>
      </c>
      <c r="U6" s="51" t="e">
        <f>IF('2.Questionaire'!#REF!="Yes","Strong negative",IF('2.Questionaire'!#REF!="Yes","Strong negative",IF('2.Questionaire'!#REF!="Unknown","Maybe strong negative",IF('2.Questionaire'!#REF!="Unknown","Maybe strong negative","No strong negative"))))</f>
        <v>#REF!</v>
      </c>
      <c r="V6" s="51" t="e">
        <f>IF('2.Questionaire'!#REF!="Yes","Strong negative",IF('2.Questionaire'!#REF!="Yes","Strong negative",IF('2.Questionaire'!#REF!="Unknown","Maybe strong negative",IF('2.Questionaire'!#REF!="Unknown","Maybe strong negative","No strong negative"))))</f>
        <v>#REF!</v>
      </c>
      <c r="W6" s="51" t="e">
        <f>IF('2.Questionaire'!#REF!="Yes","Strong negative",IF('2.Questionaire'!#REF!="Yes","Strong negative",IF('2.Questionaire'!#REF!="Unknown","Maybe strong negative",IF('2.Questionaire'!#REF!="Unknown","Maybe strong negative","No strong negative"))))</f>
        <v>#REF!</v>
      </c>
      <c r="X6" s="51" t="e">
        <f>IF('2.Questionaire'!#REF!="Yes","Strong negative",IF('2.Questionaire'!#REF!="Yes","Strong negative",IF('2.Questionaire'!#REF!="Unknown","Maybe strong negative",IF('2.Questionaire'!#REF!="Unknown","Maybe strong negative","No strong negative"))))</f>
        <v>#REF!</v>
      </c>
      <c r="Y6" s="51" t="e">
        <f>IF('2.Questionaire'!#REF!="Yes","Strong negative",IF('2.Questionaire'!#REF!="Yes","Strong negative",IF('2.Questionaire'!#REF!="Unknown","Maybe strong negative",IF('2.Questionaire'!#REF!="Unknown","Maybe strong negative","No strong negative"))))</f>
        <v>#REF!</v>
      </c>
      <c r="Z6" s="51" t="e">
        <f>IF('2.Questionaire'!#REF!="Yes","Strong negative",IF('2.Questionaire'!#REF!="Yes","Strong negative",IF('2.Questionaire'!#REF!="Unknown","Maybe strong negative",IF('2.Questionaire'!#REF!="Unknown","Maybe strong negative","No strong negative"))))</f>
        <v>#REF!</v>
      </c>
      <c r="AA6" s="51" t="e">
        <f>IF('2.Questionaire'!#REF!="Yes","Strong negative",IF('2.Questionaire'!#REF!="Yes","Strong negative",IF('2.Questionaire'!#REF!="Unknown","Maybe strong negative",IF('2.Questionaire'!#REF!="Unknown","Maybe strong negative","No strong negative"))))</f>
        <v>#REF!</v>
      </c>
      <c r="AB6" s="51" t="e">
        <f>IF('2.Questionaire'!#REF!="Yes","Strong negative",IF('2.Questionaire'!#REF!="Yes","Strong negative",IF('2.Questionaire'!#REF!="Unknown","Maybe strong negative",IF('2.Questionaire'!#REF!="Unknown","Maybe strong negative","No strong negative"))))</f>
        <v>#REF!</v>
      </c>
      <c r="AC6" s="51" t="e">
        <f>IF('2.Questionaire'!#REF!="Yes","Strong negative",IF('2.Questionaire'!#REF!="Yes","Strong negative",IF('2.Questionaire'!#REF!="Unknown","Maybe strong negative",IF('2.Questionaire'!#REF!="Unknown","Maybe strong negative","No strong negative"))))</f>
        <v>#REF!</v>
      </c>
      <c r="AD6" s="51" t="e">
        <f>IF('2.Questionaire'!#REF!="Yes","Strong negative",IF('2.Questionaire'!#REF!="Yes","Strong negative",IF('2.Questionaire'!#REF!="Unknown","Maybe strong negative",IF('2.Questionaire'!#REF!="Unknown","Maybe strong negative","No strong negative"))))</f>
        <v>#REF!</v>
      </c>
      <c r="AE6" s="51" t="e">
        <f>IF('2.Questionaire'!#REF!="Yes","Strong negative",IF('2.Questionaire'!#REF!="Yes","Strong negative",IF('2.Questionaire'!#REF!="Unknown","Maybe strong negative",IF('2.Questionaire'!#REF!="Unknown","Maybe strong negative","No strong negative"))))</f>
        <v>#REF!</v>
      </c>
      <c r="AF6" s="51" t="e">
        <f>IF('2.Questionaire'!#REF!="Yes","Strong negative",IF('2.Questionaire'!#REF!="Yes","Strong negative",IF('2.Questionaire'!#REF!="Unknown","Maybe strong negative",IF('2.Questionaire'!#REF!="Unknown","Maybe strong negative","No strong negative"))))</f>
        <v>#REF!</v>
      </c>
      <c r="AG6" s="51" t="e">
        <f>IF('2.Questionaire'!#REF!="Yes","Strong negative",IF('2.Questionaire'!#REF!="Yes","Strong negative",IF('2.Questionaire'!#REF!="Unknown","Maybe strong negative",IF('2.Questionaire'!#REF!="Unknown","Maybe strong negative","No strong negative"))))</f>
        <v>#REF!</v>
      </c>
      <c r="AH6" s="51" t="e">
        <f>IF('2.Questionaire'!#REF!="Yes","Strong negative",IF('2.Questionaire'!#REF!="Yes","Strong negative",IF('2.Questionaire'!#REF!="Unknown","Maybe strong negative",IF('2.Questionaire'!#REF!="Unknown","Maybe strong negative","No strong negative"))))</f>
        <v>#REF!</v>
      </c>
      <c r="AI6" s="51" t="e">
        <f>IF('2.Questionaire'!#REF!="Yes","Strong negative",IF('2.Questionaire'!#REF!="Yes","Strong negative",IF('2.Questionaire'!#REF!="Unknown","Maybe strong negative",IF('2.Questionaire'!#REF!="Unknown","Maybe strong negative","No strong negative"))))</f>
        <v>#REF!</v>
      </c>
      <c r="AJ6" s="51" t="e">
        <f>IF('2.Questionaire'!#REF!="Yes","Strong negative",IF('2.Questionaire'!#REF!="Yes","Strong negative",IF('2.Questionaire'!#REF!="Unknown","Maybe strong negative",IF('2.Questionaire'!#REF!="Unknown","Maybe strong negative","No strong negative"))))</f>
        <v>#REF!</v>
      </c>
      <c r="AK6" s="51" t="e">
        <f>IF('2.Questionaire'!#REF!="Yes","Strong negative",IF('2.Questionaire'!#REF!="Yes","Strong negative",IF('2.Questionaire'!#REF!="Unknown","Maybe strong negative",IF('2.Questionaire'!#REF!="Unknown","Maybe strong negative","No strong negative"))))</f>
        <v>#REF!</v>
      </c>
      <c r="AL6" s="51" t="e">
        <f>IF('2.Questionaire'!#REF!="Yes","Strong negative",IF('2.Questionaire'!#REF!="Yes","Strong negative",IF('2.Questionaire'!#REF!="Unknown","Maybe strong negative",IF('2.Questionaire'!#REF!="Unknown","Maybe strong negative","No strong negative"))))</f>
        <v>#REF!</v>
      </c>
      <c r="AM6" s="51" t="e">
        <f>IF('2.Questionaire'!#REF!="Yes","Strong negative",IF('2.Questionaire'!#REF!="Yes","Strong negative",IF('2.Questionaire'!#REF!="Unknown","Maybe strong negative",IF('2.Questionaire'!#REF!="Unknown","Maybe strong negative","No strong negative"))))</f>
        <v>#REF!</v>
      </c>
      <c r="AN6" s="51" t="e">
        <f>IF('2.Questionaire'!#REF!="Yes","Strong negative",IF('2.Questionaire'!#REF!="Yes","Strong negative",IF('2.Questionaire'!#REF!="Unknown","Maybe strong negative",IF('2.Questionaire'!#REF!="Unknown","Maybe strong negative","No strong negative"))))</f>
        <v>#REF!</v>
      </c>
      <c r="AO6" s="51" t="e">
        <f>IF('2.Questionaire'!#REF!="Yes","Strong negative",IF('2.Questionaire'!#REF!="Yes","Strong negative",IF('2.Questionaire'!#REF!="Unknown","Maybe strong negative",IF('2.Questionaire'!#REF!="Unknown","Maybe strong negative","No strong negative"))))</f>
        <v>#REF!</v>
      </c>
      <c r="AP6" s="51" t="e">
        <f>IF('2.Questionaire'!#REF!="Yes","Strong negative",IF('2.Questionaire'!#REF!="Yes","Strong negative",IF('2.Questionaire'!#REF!="Unknown","Maybe strong negative",IF('2.Questionaire'!#REF!="Unknown","Maybe strong negative","No strong negative"))))</f>
        <v>#REF!</v>
      </c>
      <c r="AQ6" s="51" t="e">
        <f>IF('2.Questionaire'!#REF!="Yes","Strong negative",IF('2.Questionaire'!#REF!="Yes","Strong negative",IF('2.Questionaire'!#REF!="Unknown","Maybe strong negative",IF('2.Questionaire'!#REF!="Unknown","Maybe strong negative","No strong negative"))))</f>
        <v>#REF!</v>
      </c>
      <c r="AR6" s="51" t="e">
        <f>IF('2.Questionaire'!#REF!="Yes","Strong negative",IF('2.Questionaire'!#REF!="Yes","Strong negative",IF('2.Questionaire'!#REF!="Unknown","Maybe strong negative",IF('2.Questionaire'!#REF!="Unknown","Maybe strong negative","No strong negative"))))</f>
        <v>#REF!</v>
      </c>
      <c r="AS6" s="51" t="e">
        <f>IF('2.Questionaire'!#REF!="Yes","Strong negative",IF('2.Questionaire'!#REF!="Yes","Strong negative",IF('2.Questionaire'!#REF!="Unknown","Maybe strong negative",IF('2.Questionaire'!#REF!="Unknown","Maybe strong negative","No strong negative"))))</f>
        <v>#REF!</v>
      </c>
      <c r="AT6" s="51" t="e">
        <f>IF('2.Questionaire'!#REF!="Yes","Strong negative",IF('2.Questionaire'!#REF!="Yes","Strong negative",IF('2.Questionaire'!#REF!="Unknown","Maybe strong negative",IF('2.Questionaire'!#REF!="Unknown","Maybe strong negative","No strong negative"))))</f>
        <v>#REF!</v>
      </c>
      <c r="AU6" s="51" t="e">
        <f>IF('2.Questionaire'!#REF!="Yes","Strong negative",IF('2.Questionaire'!#REF!="Yes","Strong negative",IF('2.Questionaire'!#REF!="Unknown","Maybe strong negative",IF('2.Questionaire'!#REF!="Unknown","Maybe strong negative","No strong negative"))))</f>
        <v>#REF!</v>
      </c>
      <c r="AV6" s="51" t="e">
        <f>IF('2.Questionaire'!#REF!="Yes","Strong negative",IF('2.Questionaire'!#REF!="Yes","Strong negative",IF('2.Questionaire'!#REF!="Unknown","Maybe strong negative",IF('2.Questionaire'!#REF!="Unknown","Maybe strong negative","No strong negative"))))</f>
        <v>#REF!</v>
      </c>
      <c r="AW6" s="51" t="e">
        <f>IF('2.Questionaire'!#REF!="Yes","Strong negative",IF('2.Questionaire'!#REF!="Yes","Strong negative",IF('2.Questionaire'!#REF!="Unknown","Maybe strong negative",IF('2.Questionaire'!#REF!="Unknown","Maybe strong negative","No strong negative"))))</f>
        <v>#REF!</v>
      </c>
      <c r="AX6" s="51" t="e">
        <f>IF('2.Questionaire'!#REF!="Yes","Strong negative",IF('2.Questionaire'!#REF!="Yes","Strong negative",IF('2.Questionaire'!#REF!="Unknown","Maybe strong negative",IF('2.Questionaire'!#REF!="Unknown","Maybe strong negative","No strong negative"))))</f>
        <v>#REF!</v>
      </c>
      <c r="AY6" s="51" t="e">
        <f>IF('2.Questionaire'!#REF!="Yes","Strong negative",IF('2.Questionaire'!#REF!="Yes","Strong negative",IF('2.Questionaire'!#REF!="Unknown","Maybe strong negative",IF('2.Questionaire'!#REF!="Unknown","Maybe strong negative","No strong negative"))))</f>
        <v>#REF!</v>
      </c>
      <c r="AZ6" s="51" t="e">
        <f>IF('2.Questionaire'!#REF!="Yes","Strong negative",IF('2.Questionaire'!#REF!="Yes","Strong negative",IF('2.Questionaire'!#REF!="Unknown","Maybe strong negative",IF('2.Questionaire'!#REF!="Unknown","Maybe strong negative","No strong negative"))))</f>
        <v>#REF!</v>
      </c>
      <c r="BA6" s="51" t="e">
        <f>IF('2.Questionaire'!#REF!="Yes","Strong negative",IF('2.Questionaire'!#REF!="Yes","Strong negative",IF('2.Questionaire'!#REF!="Unknown","Maybe strong negative",IF('2.Questionaire'!#REF!="Unknown","Maybe strong negative","No strong negative"))))</f>
        <v>#REF!</v>
      </c>
      <c r="BB6" s="51" t="e">
        <f>IF('2.Questionaire'!#REF!="Yes","Strong negative",IF('2.Questionaire'!#REF!="Yes","Strong negative",IF('2.Questionaire'!#REF!="Unknown","Maybe strong negative",IF('2.Questionaire'!#REF!="Unknown","Maybe strong negative","No strong negative"))))</f>
        <v>#REF!</v>
      </c>
      <c r="BC6" s="51" t="e">
        <f>IF('2.Questionaire'!#REF!="Yes","Strong negative",IF('2.Questionaire'!#REF!="Yes","Strong negative",IF('2.Questionaire'!#REF!="Unknown","Maybe strong negative",IF('2.Questionaire'!#REF!="Unknown","Maybe strong negative","No strong negative"))))</f>
        <v>#REF!</v>
      </c>
      <c r="BD6" s="51" t="e">
        <f>IF('2.Questionaire'!#REF!="Yes","Strong negative",IF('2.Questionaire'!#REF!="Yes","Strong negative",IF('2.Questionaire'!#REF!="Unknown","Maybe strong negative",IF('2.Questionaire'!#REF!="Unknown","Maybe strong negative","No strong negative"))))</f>
        <v>#REF!</v>
      </c>
      <c r="BE6" s="51" t="e">
        <f>IF('2.Questionaire'!#REF!="Yes","Strong negative",IF('2.Questionaire'!#REF!="Yes","Strong negative",IF('2.Questionaire'!#REF!="Unknown","Maybe strong negative",IF('2.Questionaire'!#REF!="Unknown","Maybe strong negative","No strong negative"))))</f>
        <v>#REF!</v>
      </c>
      <c r="BF6" s="51" t="e">
        <f>IF('2.Questionaire'!#REF!="Yes","Strong negative",IF('2.Questionaire'!#REF!="Yes","Strong negative",IF('2.Questionaire'!#REF!="Unknown","Maybe strong negative",IF('2.Questionaire'!#REF!="Unknown","Maybe strong negative","No strong negative"))))</f>
        <v>#REF!</v>
      </c>
      <c r="BG6" s="51" t="e">
        <f>IF('2.Questionaire'!#REF!="Yes","Strong negative",IF('2.Questionaire'!#REF!="Yes","Strong negative",IF('2.Questionaire'!#REF!="Unknown","Maybe strong negative",IF('2.Questionaire'!#REF!="Unknown","Maybe strong negative","No strong negative"))))</f>
        <v>#REF!</v>
      </c>
      <c r="BH6" s="51" t="e">
        <f>IF('2.Questionaire'!#REF!="Yes","Strong negative",IF('2.Questionaire'!#REF!="Yes","Strong negative",IF('2.Questionaire'!#REF!="Unknown","Maybe strong negative",IF('2.Questionaire'!#REF!="Unknown","Maybe strong negative","No strong negative"))))</f>
        <v>#REF!</v>
      </c>
      <c r="BI6" s="51" t="e">
        <f>IF('2.Questionaire'!#REF!="Yes","Strong negative",IF('2.Questionaire'!#REF!="Yes","Strong negative",IF('2.Questionaire'!#REF!="Unknown","Maybe strong negative",IF('2.Questionaire'!#REF!="Unknown","Maybe strong negative","No strong negative"))))</f>
        <v>#REF!</v>
      </c>
      <c r="BJ6" s="51" t="e">
        <f>IF('2.Questionaire'!#REF!="Yes","Strong negative",IF('2.Questionaire'!#REF!="Yes","Strong negative",IF('2.Questionaire'!#REF!="Unknown","Maybe strong negative",IF('2.Questionaire'!#REF!="Unknown","Maybe strong negative","No strong negative"))))</f>
        <v>#REF!</v>
      </c>
      <c r="BK6" s="51" t="e">
        <f>IF('2.Questionaire'!#REF!="Yes","Strong negative",IF('2.Questionaire'!#REF!="Yes","Strong negative",IF('2.Questionaire'!#REF!="Unknown","Maybe strong negative",IF('2.Questionaire'!#REF!="Unknown","Maybe strong negative","No strong negative"))))</f>
        <v>#REF!</v>
      </c>
      <c r="BL6" s="51" t="e">
        <f>IF('2.Questionaire'!#REF!="Yes","Strong negative",IF('2.Questionaire'!#REF!="Yes","Strong negative",IF('2.Questionaire'!#REF!="Unknown","Maybe strong negative",IF('2.Questionaire'!#REF!="Unknown","Maybe strong negative","No strong negative"))))</f>
        <v>#REF!</v>
      </c>
      <c r="BM6" s="51" t="e">
        <f>IF('2.Questionaire'!#REF!="Yes","Strong negative",IF('2.Questionaire'!#REF!="Yes","Strong negative",IF('2.Questionaire'!#REF!="Unknown","Maybe strong negative",IF('2.Questionaire'!#REF!="Unknown","Maybe strong negative","No strong negative"))))</f>
        <v>#REF!</v>
      </c>
      <c r="BN6" s="51" t="e">
        <f>IF('2.Questionaire'!#REF!="Yes","Strong negative",IF('2.Questionaire'!#REF!="Yes","Strong negative",IF('2.Questionaire'!#REF!="Unknown","Maybe strong negative",IF('2.Questionaire'!#REF!="Unknown","Maybe strong negative","No strong negative"))))</f>
        <v>#REF!</v>
      </c>
      <c r="BO6" s="51" t="e">
        <f>IF('2.Questionaire'!#REF!="Yes","Strong negative",IF('2.Questionaire'!#REF!="Yes","Strong negative",IF('2.Questionaire'!#REF!="Unknown","Maybe strong negative",IF('2.Questionaire'!#REF!="Unknown","Maybe strong negative","No strong negative"))))</f>
        <v>#REF!</v>
      </c>
      <c r="BP6" s="51" t="e">
        <f>IF('2.Questionaire'!#REF!="Yes","Strong negative",IF('2.Questionaire'!#REF!="Yes","Strong negative",IF('2.Questionaire'!#REF!="Unknown","Maybe strong negative",IF('2.Questionaire'!#REF!="Unknown","Maybe strong negative","No strong negative"))))</f>
        <v>#REF!</v>
      </c>
      <c r="BQ6" s="51" t="e">
        <f>IF('2.Questionaire'!#REF!="Yes","Strong negative",IF('2.Questionaire'!#REF!="Yes","Strong negative",IF('2.Questionaire'!#REF!="Unknown","Maybe strong negative",IF('2.Questionaire'!#REF!="Unknown","Maybe strong negative","No strong negative"))))</f>
        <v>#REF!</v>
      </c>
      <c r="BR6" s="51" t="e">
        <f>IF('2.Questionaire'!#REF!="Yes","Strong negative",IF('2.Questionaire'!#REF!="Yes","Strong negative",IF('2.Questionaire'!#REF!="Unknown","Maybe strong negative",IF('2.Questionaire'!#REF!="Unknown","Maybe strong negative","No strong negative"))))</f>
        <v>#REF!</v>
      </c>
      <c r="BS6" s="51" t="e">
        <f>IF('2.Questionaire'!#REF!="Yes","Strong negative",IF('2.Questionaire'!#REF!="Yes","Strong negative",IF('2.Questionaire'!#REF!="Unknown","Maybe strong negative",IF('2.Questionaire'!#REF!="Unknown","Maybe strong negative","No strong negative"))))</f>
        <v>#REF!</v>
      </c>
      <c r="BT6" s="51" t="e">
        <f>IF('2.Questionaire'!#REF!="Yes","Strong negative",IF('2.Questionaire'!#REF!="Yes","Strong negative",IF('2.Questionaire'!#REF!="Unknown","Maybe strong negative",IF('2.Questionaire'!#REF!="Unknown","Maybe strong negative","No strong negative"))))</f>
        <v>#REF!</v>
      </c>
      <c r="BU6" s="51" t="e">
        <f>IF('2.Questionaire'!#REF!="Yes","Strong negative",IF('2.Questionaire'!#REF!="Yes","Strong negative",IF('2.Questionaire'!#REF!="Unknown","Maybe strong negative",IF('2.Questionaire'!#REF!="Unknown","Maybe strong negative","No strong negative"))))</f>
        <v>#REF!</v>
      </c>
      <c r="BV6" s="51" t="e">
        <f>IF('2.Questionaire'!#REF!="Yes","Strong negative",IF('2.Questionaire'!#REF!="Yes","Strong negative",IF('2.Questionaire'!#REF!="Unknown","Maybe strong negative",IF('2.Questionaire'!#REF!="Unknown","Maybe strong negative","No strong negative"))))</f>
        <v>#REF!</v>
      </c>
      <c r="BW6" s="51" t="e">
        <f>IF('2.Questionaire'!#REF!="Yes","Strong negative",IF('2.Questionaire'!#REF!="Yes","Strong negative",IF('2.Questionaire'!#REF!="Unknown","Maybe strong negative",IF('2.Questionaire'!#REF!="Unknown","Maybe strong negative","No strong negative"))))</f>
        <v>#REF!</v>
      </c>
      <c r="BX6" s="51" t="e">
        <f>IF('2.Questionaire'!#REF!="Yes","Strong negative",IF('2.Questionaire'!#REF!="Yes","Strong negative",IF('2.Questionaire'!#REF!="Unknown","Maybe strong negative",IF('2.Questionaire'!#REF!="Unknown","Maybe strong negative","No strong negative"))))</f>
        <v>#REF!</v>
      </c>
      <c r="BY6" s="51" t="e">
        <f>IF('2.Questionaire'!#REF!="Yes","Strong negative",IF('2.Questionaire'!#REF!="Yes","Strong negative",IF('2.Questionaire'!#REF!="Unknown","Maybe strong negative",IF('2.Questionaire'!#REF!="Unknown","Maybe strong negative","No strong negative"))))</f>
        <v>#REF!</v>
      </c>
      <c r="BZ6" s="51" t="e">
        <f>IF('2.Questionaire'!#REF!="Yes","Strong negative",IF('2.Questionaire'!#REF!="Yes","Strong negative",IF('2.Questionaire'!#REF!="Unknown","Maybe strong negative",IF('2.Questionaire'!#REF!="Unknown","Maybe strong negative","No strong negative"))))</f>
        <v>#REF!</v>
      </c>
      <c r="CA6" s="51" t="e">
        <f>IF('2.Questionaire'!#REF!="Yes","Strong negative",IF('2.Questionaire'!#REF!="Yes","Strong negative",IF('2.Questionaire'!#REF!="Unknown","Maybe strong negative",IF('2.Questionaire'!#REF!="Unknown","Maybe strong negative","No strong negative"))))</f>
        <v>#REF!</v>
      </c>
      <c r="CB6" s="51" t="e">
        <f>IF('2.Questionaire'!#REF!="Yes","Strong negative",IF('2.Questionaire'!#REF!="Yes","Strong negative",IF('2.Questionaire'!#REF!="Unknown","Maybe strong negative",IF('2.Questionaire'!#REF!="Unknown","Maybe strong negative","No strong negative"))))</f>
        <v>#REF!</v>
      </c>
      <c r="CC6" s="51" t="e">
        <f>IF('2.Questionaire'!#REF!="Yes","Strong negative",IF('2.Questionaire'!#REF!="Yes","Strong negative",IF('2.Questionaire'!#REF!="Unknown","Maybe strong negative",IF('2.Questionaire'!#REF!="Unknown","Maybe strong negative","No strong negative"))))</f>
        <v>#REF!</v>
      </c>
      <c r="CD6" s="51" t="e">
        <f>IF('2.Questionaire'!#REF!="Yes","Strong negative",IF('2.Questionaire'!#REF!="Yes","Strong negative",IF('2.Questionaire'!#REF!="Unknown","Maybe strong negative",IF('2.Questionaire'!#REF!="Unknown","Maybe strong negative","No strong negative"))))</f>
        <v>#REF!</v>
      </c>
      <c r="CE6" s="51" t="e">
        <f>IF('2.Questionaire'!#REF!="Yes","Strong negative",IF('2.Questionaire'!#REF!="Yes","Strong negative",IF('2.Questionaire'!#REF!="Unknown","Maybe strong negative",IF('2.Questionaire'!#REF!="Unknown","Maybe strong negative","No strong negative"))))</f>
        <v>#REF!</v>
      </c>
      <c r="CF6" s="51" t="e">
        <f>IF('2.Questionaire'!#REF!="Yes","Strong negative",IF('2.Questionaire'!#REF!="Yes","Strong negative",IF('2.Questionaire'!#REF!="Unknown","Maybe strong negative",IF('2.Questionaire'!#REF!="Unknown","Maybe strong negative","No strong negative"))))</f>
        <v>#REF!</v>
      </c>
      <c r="CG6" s="51" t="e">
        <f>IF('2.Questionaire'!#REF!="Yes","Strong negative",IF('2.Questionaire'!#REF!="Yes","Strong negative",IF('2.Questionaire'!#REF!="Unknown","Maybe strong negative",IF('2.Questionaire'!#REF!="Unknown","Maybe strong negative","No strong negative"))))</f>
        <v>#REF!</v>
      </c>
      <c r="CH6" s="51" t="e">
        <f>IF('2.Questionaire'!#REF!="Yes","Strong negative",IF('2.Questionaire'!#REF!="Yes","Strong negative",IF('2.Questionaire'!#REF!="Unknown","Maybe strong negative",IF('2.Questionaire'!#REF!="Unknown","Maybe strong negative","No strong negative"))))</f>
        <v>#REF!</v>
      </c>
      <c r="CI6" s="51" t="e">
        <f>IF('2.Questionaire'!#REF!="Yes","Strong negative",IF('2.Questionaire'!#REF!="Yes","Strong negative",IF('2.Questionaire'!#REF!="Unknown","Maybe strong negative",IF('2.Questionaire'!#REF!="Unknown","Maybe strong negative","No strong negative"))))</f>
        <v>#REF!</v>
      </c>
      <c r="CJ6" s="51" t="e">
        <f>IF('2.Questionaire'!#REF!="Yes","Strong negative",IF('2.Questionaire'!#REF!="Yes","Strong negative",IF('2.Questionaire'!#REF!="Unknown","Maybe strong negative",IF('2.Questionaire'!#REF!="Unknown","Maybe strong negative","No strong negative"))))</f>
        <v>#REF!</v>
      </c>
      <c r="CK6" s="51" t="e">
        <f>IF('2.Questionaire'!#REF!="Yes","Strong negative",IF('2.Questionaire'!#REF!="Yes","Strong negative",IF('2.Questionaire'!#REF!="Unknown","Maybe strong negative",IF('2.Questionaire'!#REF!="Unknown","Maybe strong negative","No strong negative"))))</f>
        <v>#REF!</v>
      </c>
      <c r="CL6" s="51" t="e">
        <f>IF('2.Questionaire'!#REF!="Yes","Strong negative",IF('2.Questionaire'!#REF!="Yes","Strong negative",IF('2.Questionaire'!#REF!="Unknown","Maybe strong negative",IF('2.Questionaire'!#REF!="Unknown","Maybe strong negative","No strong negative"))))</f>
        <v>#REF!</v>
      </c>
      <c r="CM6" s="51" t="e">
        <f>IF('2.Questionaire'!#REF!="Yes","Strong negative",IF('2.Questionaire'!#REF!="Yes","Strong negative",IF('2.Questionaire'!#REF!="Unknown","Maybe strong negative",IF('2.Questionaire'!#REF!="Unknown","Maybe strong negative","No strong negative"))))</f>
        <v>#REF!</v>
      </c>
      <c r="CN6" s="51" t="e">
        <f>IF('2.Questionaire'!#REF!="Yes","Strong negative",IF('2.Questionaire'!#REF!="Yes","Strong negative",IF('2.Questionaire'!#REF!="Unknown","Maybe strong negative",IF('2.Questionaire'!#REF!="Unknown","Maybe strong negative","No strong negative"))))</f>
        <v>#REF!</v>
      </c>
      <c r="CO6" s="51" t="e">
        <f>IF('2.Questionaire'!#REF!="Yes","Strong negative",IF('2.Questionaire'!#REF!="Yes","Strong negative",IF('2.Questionaire'!#REF!="Unknown","Maybe strong negative",IF('2.Questionaire'!#REF!="Unknown","Maybe strong negative","No strong negative"))))</f>
        <v>#REF!</v>
      </c>
      <c r="CP6" s="51" t="e">
        <f>IF('2.Questionaire'!#REF!="Yes","Strong negative",IF('2.Questionaire'!#REF!="Yes","Strong negative",IF('2.Questionaire'!#REF!="Unknown","Maybe strong negative",IF('2.Questionaire'!#REF!="Unknown","Maybe strong negative","No strong negative"))))</f>
        <v>#REF!</v>
      </c>
      <c r="CQ6" s="51" t="e">
        <f>IF('2.Questionaire'!#REF!="Yes","Strong negative",IF('2.Questionaire'!#REF!="Yes","Strong negative",IF('2.Questionaire'!#REF!="Unknown","Maybe strong negative",IF('2.Questionaire'!#REF!="Unknown","Maybe strong negative","No strong negative"))))</f>
        <v>#REF!</v>
      </c>
      <c r="CR6" s="51" t="e">
        <f>IF('2.Questionaire'!#REF!="Yes","Strong negative",IF('2.Questionaire'!#REF!="Yes","Strong negative",IF('2.Questionaire'!#REF!="Unknown","Maybe strong negative",IF('2.Questionaire'!#REF!="Unknown","Maybe strong negative","No strong negative"))))</f>
        <v>#REF!</v>
      </c>
      <c r="CS6" s="51" t="e">
        <f>IF('2.Questionaire'!#REF!="Yes","Strong negative",IF('2.Questionaire'!#REF!="Yes","Strong negative",IF('2.Questionaire'!#REF!="Unknown","Maybe strong negative",IF('2.Questionaire'!#REF!="Unknown","Maybe strong negative","No strong negative"))))</f>
        <v>#REF!</v>
      </c>
      <c r="CT6" s="51" t="e">
        <f>IF('2.Questionaire'!#REF!="Yes","Strong negative",IF('2.Questionaire'!#REF!="Yes","Strong negative",IF('2.Questionaire'!#REF!="Unknown","Maybe strong negative",IF('2.Questionaire'!#REF!="Unknown","Maybe strong negative","No strong negative"))))</f>
        <v>#REF!</v>
      </c>
      <c r="CU6" s="51" t="e">
        <f>IF('2.Questionaire'!#REF!="Yes","Strong negative",IF('2.Questionaire'!#REF!="Yes","Strong negative",IF('2.Questionaire'!#REF!="Unknown","Maybe strong negative",IF('2.Questionaire'!#REF!="Unknown","Maybe strong negative","No strong negative"))))</f>
        <v>#REF!</v>
      </c>
      <c r="CV6" s="51" t="e">
        <f>IF('2.Questionaire'!#REF!="Yes","Strong negative",IF('2.Questionaire'!#REF!="Yes","Strong negative",IF('2.Questionaire'!#REF!="Unknown","Maybe strong negative",IF('2.Questionaire'!#REF!="Unknown","Maybe strong negative","No strong negative"))))</f>
        <v>#REF!</v>
      </c>
      <c r="CW6" s="51" t="e">
        <f>IF('2.Questionaire'!#REF!="Yes","Strong negative",IF('2.Questionaire'!#REF!="Yes","Strong negative",IF('2.Questionaire'!#REF!="Unknown","Maybe strong negative",IF('2.Questionaire'!#REF!="Unknown","Maybe strong negative","No strong negative"))))</f>
        <v>#REF!</v>
      </c>
      <c r="CX6" s="51" t="e">
        <f>IF('2.Questionaire'!#REF!="Yes","Strong negative",IF('2.Questionaire'!#REF!="Yes","Strong negative",IF('2.Questionaire'!#REF!="Unknown","Maybe strong negative",IF('2.Questionaire'!#REF!="Unknown","Maybe strong negative","No strong negative"))))</f>
        <v>#REF!</v>
      </c>
    </row>
    <row r="7" spans="2:102" s="52" customFormat="1" ht="22.5" customHeight="1">
      <c r="B7" s="51" t="s">
        <v>262</v>
      </c>
      <c r="C7" s="51" t="str">
        <f>IF('4.Results-Score'!C3="Strong negative","No negative",IF('2.Questionaire'!D5="Yes","Negative",IF('2.Questionaire'!D37="Yes","Negative",IF('2.Questionaire'!D5="Unknown","Maybe Negative",IF('2.Questionaire'!D37="Unknown","Maybe Negative","No negative")))))</f>
        <v>Negative</v>
      </c>
      <c r="D7" s="51" t="str">
        <f>IF('4.Results-Score'!D3="Strong negative","No negative",IF('2.Questionaire'!E5="Yes","Negative",IF('2.Questionaire'!E37="Yes","Negative",IF('2.Questionaire'!E5="Unknown","Maybe Negative",IF('2.Questionaire'!E37="Unknown","Maybe Negative","No negative")))))</f>
        <v>No negative</v>
      </c>
      <c r="E7" s="51" t="str">
        <f>IF('4.Results-Score'!E3="Strong negative","No negative",IF('2.Questionaire'!F5="Yes","Negative",IF('2.Questionaire'!F37="Yes","Negative",IF('2.Questionaire'!F5="Unknown","Maybe Negative",IF('2.Questionaire'!F37="Unknown","Maybe Negative","No negative")))))</f>
        <v>No negative</v>
      </c>
      <c r="F7" s="51" t="str">
        <f>IF('4.Results-Score'!F3="Strong negative","No negative",IF('2.Questionaire'!G5="Yes","Negative",IF('2.Questionaire'!G37="Yes","Negative",IF('2.Questionaire'!G5="Unknown","Maybe Negative",IF('2.Questionaire'!G37="Unknown","Maybe Negative","No negative")))))</f>
        <v>No negative</v>
      </c>
      <c r="G7" s="51" t="str">
        <f>IF('4.Results-Score'!G3="Strong negative","No negative",IF('2.Questionaire'!H5="Yes","Negative",IF('2.Questionaire'!H37="Yes","Negative",IF('2.Questionaire'!H5="Unknown","Maybe Negative",IF('2.Questionaire'!H37="Unknown","Maybe Negative","No negative")))))</f>
        <v>No negative</v>
      </c>
      <c r="H7" s="51" t="str">
        <f>IF('4.Results-Score'!H3="Strong negative","No negative",IF('2.Questionaire'!I5="Yes","Negative",IF('2.Questionaire'!I37="Yes","Negative",IF('2.Questionaire'!I5="Unknown","Maybe Negative",IF('2.Questionaire'!I37="Unknown","Maybe Negative","No negative")))))</f>
        <v>No negative</v>
      </c>
      <c r="I7" s="51" t="str">
        <f>IF('4.Results-Score'!I3="Strong negative","No negative",IF('2.Questionaire'!J5="Yes","Negative",IF('2.Questionaire'!J37="Yes","Negative",IF('2.Questionaire'!J5="Unknown","Maybe Negative",IF('2.Questionaire'!J37="Unknown","Maybe Negative","No negative")))))</f>
        <v>No negative</v>
      </c>
      <c r="J7" s="51" t="str">
        <f>IF('4.Results-Score'!J3="Strong negative","No negative",IF('2.Questionaire'!K5="Yes","Negative",IF('2.Questionaire'!K37="Yes","Negative",IF('2.Questionaire'!K5="Unknown","Maybe Negative",IF('2.Questionaire'!K37="Unknown","Maybe Negative","No negative")))))</f>
        <v>No negative</v>
      </c>
      <c r="K7" s="51" t="str">
        <f>IF('4.Results-Score'!K3="Strong negative","No negative",IF('2.Questionaire'!L5="Yes","Negative",IF('2.Questionaire'!L37="Yes","Negative",IF('2.Questionaire'!L5="Unknown","Maybe Negative",IF('2.Questionaire'!L37="Unknown","Maybe Negative","No negative")))))</f>
        <v>No negative</v>
      </c>
      <c r="L7" s="51" t="str">
        <f>IF('4.Results-Score'!L3="Strong negative","No negative",IF('2.Questionaire'!M5="Yes","Negative",IF('2.Questionaire'!M37="Yes","Negative",IF('2.Questionaire'!M5="Unknown","Maybe Negative",IF('2.Questionaire'!M37="Unknown","Maybe Negative","No negative")))))</f>
        <v>No negative</v>
      </c>
      <c r="M7" s="51" t="e">
        <f>IF('4.Results-Score'!#REF!="Strong negative","No negative",IF('2.Questionaire'!#REF!="Yes","Negative",IF('2.Questionaire'!#REF!="Yes","Negative",IF('2.Questionaire'!#REF!="Unknown","Maybe Negative",IF('2.Questionaire'!#REF!="Unknown","Maybe Negative","No negative")))))</f>
        <v>#REF!</v>
      </c>
      <c r="N7" s="51" t="e">
        <f>IF('4.Results-Score'!#REF!="Strong negative","No negative",IF('2.Questionaire'!#REF!="Yes","Negative",IF('2.Questionaire'!#REF!="Yes","Negative",IF('2.Questionaire'!#REF!="Unknown","Maybe Negative",IF('2.Questionaire'!#REF!="Unknown","Maybe Negative","No negative")))))</f>
        <v>#REF!</v>
      </c>
      <c r="O7" s="51" t="e">
        <f>IF('4.Results-Score'!#REF!="Strong negative","No negative",IF('2.Questionaire'!#REF!="Yes","Negative",IF('2.Questionaire'!#REF!="Yes","Negative",IF('2.Questionaire'!#REF!="Unknown","Maybe Negative",IF('2.Questionaire'!#REF!="Unknown","Maybe Negative","No negative")))))</f>
        <v>#REF!</v>
      </c>
      <c r="P7" s="51" t="e">
        <f>IF('4.Results-Score'!#REF!="Strong negative","No negative",IF('2.Questionaire'!#REF!="Yes","Negative",IF('2.Questionaire'!#REF!="Yes","Negative",IF('2.Questionaire'!#REF!="Unknown","Maybe Negative",IF('2.Questionaire'!#REF!="Unknown","Maybe Negative","No negative")))))</f>
        <v>#REF!</v>
      </c>
      <c r="Q7" s="51" t="e">
        <f>IF('4.Results-Score'!#REF!="Strong negative","No negative",IF('2.Questionaire'!#REF!="Yes","Negative",IF('2.Questionaire'!#REF!="Yes","Negative",IF('2.Questionaire'!#REF!="Unknown","Maybe Negative",IF('2.Questionaire'!#REF!="Unknown","Maybe Negative","No negative")))))</f>
        <v>#REF!</v>
      </c>
      <c r="R7" s="51" t="e">
        <f>IF('4.Results-Score'!#REF!="Strong negative","No negative",IF('2.Questionaire'!#REF!="Yes","Negative",IF('2.Questionaire'!#REF!="Yes","Negative",IF('2.Questionaire'!#REF!="Unknown","Maybe Negative",IF('2.Questionaire'!#REF!="Unknown","Maybe Negative","No negative")))))</f>
        <v>#REF!</v>
      </c>
      <c r="S7" s="51" t="e">
        <f>IF('4.Results-Score'!#REF!="Strong negative","No negative",IF('2.Questionaire'!#REF!="Yes","Negative",IF('2.Questionaire'!#REF!="Yes","Negative",IF('2.Questionaire'!#REF!="Unknown","Maybe Negative",IF('2.Questionaire'!#REF!="Unknown","Maybe Negative","No negative")))))</f>
        <v>#REF!</v>
      </c>
      <c r="T7" s="51" t="e">
        <f>IF('4.Results-Score'!#REF!="Strong negative","No negative",IF('2.Questionaire'!#REF!="Yes","Negative",IF('2.Questionaire'!#REF!="Yes","Negative",IF('2.Questionaire'!#REF!="Unknown","Maybe Negative",IF('2.Questionaire'!#REF!="Unknown","Maybe Negative","No negative")))))</f>
        <v>#REF!</v>
      </c>
      <c r="U7" s="51" t="e">
        <f>IF('4.Results-Score'!#REF!="Strong negative","No negative",IF('2.Questionaire'!#REF!="Yes","Negative",IF('2.Questionaire'!#REF!="Yes","Negative",IF('2.Questionaire'!#REF!="Unknown","Maybe Negative",IF('2.Questionaire'!#REF!="Unknown","Maybe Negative","No negative")))))</f>
        <v>#REF!</v>
      </c>
      <c r="V7" s="51" t="e">
        <f>IF('4.Results-Score'!#REF!="Strong negative","No negative",IF('2.Questionaire'!#REF!="Yes","Negative",IF('2.Questionaire'!#REF!="Yes","Negative",IF('2.Questionaire'!#REF!="Unknown","Maybe Negative",IF('2.Questionaire'!#REF!="Unknown","Maybe Negative","No negative")))))</f>
        <v>#REF!</v>
      </c>
      <c r="W7" s="51" t="e">
        <f>IF('4.Results-Score'!#REF!="Strong negative","No negative",IF('2.Questionaire'!#REF!="Yes","Negative",IF('2.Questionaire'!#REF!="Yes","Negative",IF('2.Questionaire'!#REF!="Unknown","Maybe Negative",IF('2.Questionaire'!#REF!="Unknown","Maybe Negative","No negative")))))</f>
        <v>#REF!</v>
      </c>
      <c r="X7" s="51" t="e">
        <f>IF('4.Results-Score'!#REF!="Strong negative","No negative",IF('2.Questionaire'!#REF!="Yes","Negative",IF('2.Questionaire'!#REF!="Yes","Negative",IF('2.Questionaire'!#REF!="Unknown","Maybe Negative",IF('2.Questionaire'!#REF!="Unknown","Maybe Negative","No negative")))))</f>
        <v>#REF!</v>
      </c>
      <c r="Y7" s="51" t="e">
        <f>IF('4.Results-Score'!#REF!="Strong negative","No negative",IF('2.Questionaire'!#REF!="Yes","Negative",IF('2.Questionaire'!#REF!="Yes","Negative",IF('2.Questionaire'!#REF!="Unknown","Maybe Negative",IF('2.Questionaire'!#REF!="Unknown","Maybe Negative","No negative")))))</f>
        <v>#REF!</v>
      </c>
      <c r="Z7" s="51" t="e">
        <f>IF('4.Results-Score'!#REF!="Strong negative","No negative",IF('2.Questionaire'!#REF!="Yes","Negative",IF('2.Questionaire'!#REF!="Yes","Negative",IF('2.Questionaire'!#REF!="Unknown","Maybe Negative",IF('2.Questionaire'!#REF!="Unknown","Maybe Negative","No negative")))))</f>
        <v>#REF!</v>
      </c>
      <c r="AA7" s="51" t="e">
        <f>IF('4.Results-Score'!#REF!="Strong negative","No negative",IF('2.Questionaire'!#REF!="Yes","Negative",IF('2.Questionaire'!#REF!="Yes","Negative",IF('2.Questionaire'!#REF!="Unknown","Maybe Negative",IF('2.Questionaire'!#REF!="Unknown","Maybe Negative","No negative")))))</f>
        <v>#REF!</v>
      </c>
      <c r="AB7" s="51" t="e">
        <f>IF('4.Results-Score'!#REF!="Strong negative","No negative",IF('2.Questionaire'!#REF!="Yes","Negative",IF('2.Questionaire'!#REF!="Yes","Negative",IF('2.Questionaire'!#REF!="Unknown","Maybe Negative",IF('2.Questionaire'!#REF!="Unknown","Maybe Negative","No negative")))))</f>
        <v>#REF!</v>
      </c>
      <c r="AC7" s="51" t="e">
        <f>IF('4.Results-Score'!#REF!="Strong negative","No negative",IF('2.Questionaire'!#REF!="Yes","Negative",IF('2.Questionaire'!#REF!="Yes","Negative",IF('2.Questionaire'!#REF!="Unknown","Maybe Negative",IF('2.Questionaire'!#REF!="Unknown","Maybe Negative","No negative")))))</f>
        <v>#REF!</v>
      </c>
      <c r="AD7" s="51" t="e">
        <f>IF('4.Results-Score'!#REF!="Strong negative","No negative",IF('2.Questionaire'!#REF!="Yes","Negative",IF('2.Questionaire'!#REF!="Yes","Negative",IF('2.Questionaire'!#REF!="Unknown","Maybe Negative",IF('2.Questionaire'!#REF!="Unknown","Maybe Negative","No negative")))))</f>
        <v>#REF!</v>
      </c>
      <c r="AE7" s="51" t="e">
        <f>IF('4.Results-Score'!#REF!="Strong negative","No negative",IF('2.Questionaire'!#REF!="Yes","Negative",IF('2.Questionaire'!#REF!="Yes","Negative",IF('2.Questionaire'!#REF!="Unknown","Maybe Negative",IF('2.Questionaire'!#REF!="Unknown","Maybe Negative","No negative")))))</f>
        <v>#REF!</v>
      </c>
      <c r="AF7" s="51" t="e">
        <f>IF('4.Results-Score'!#REF!="Strong negative","No negative",IF('2.Questionaire'!#REF!="Yes","Negative",IF('2.Questionaire'!#REF!="Yes","Negative",IF('2.Questionaire'!#REF!="Unknown","Maybe Negative",IF('2.Questionaire'!#REF!="Unknown","Maybe Negative","No negative")))))</f>
        <v>#REF!</v>
      </c>
      <c r="AG7" s="51" t="e">
        <f>IF('4.Results-Score'!#REF!="Strong negative","No negative",IF('2.Questionaire'!#REF!="Yes","Negative",IF('2.Questionaire'!#REF!="Yes","Negative",IF('2.Questionaire'!#REF!="Unknown","Maybe Negative",IF('2.Questionaire'!#REF!="Unknown","Maybe Negative","No negative")))))</f>
        <v>#REF!</v>
      </c>
      <c r="AH7" s="51" t="e">
        <f>IF('4.Results-Score'!#REF!="Strong negative","No negative",IF('2.Questionaire'!#REF!="Yes","Negative",IF('2.Questionaire'!#REF!="Yes","Negative",IF('2.Questionaire'!#REF!="Unknown","Maybe Negative",IF('2.Questionaire'!#REF!="Unknown","Maybe Negative","No negative")))))</f>
        <v>#REF!</v>
      </c>
      <c r="AI7" s="51" t="e">
        <f>IF('4.Results-Score'!#REF!="Strong negative","No negative",IF('2.Questionaire'!#REF!="Yes","Negative",IF('2.Questionaire'!#REF!="Yes","Negative",IF('2.Questionaire'!#REF!="Unknown","Maybe Negative",IF('2.Questionaire'!#REF!="Unknown","Maybe Negative","No negative")))))</f>
        <v>#REF!</v>
      </c>
      <c r="AJ7" s="51" t="e">
        <f>IF('4.Results-Score'!#REF!="Strong negative","No negative",IF('2.Questionaire'!#REF!="Yes","Negative",IF('2.Questionaire'!#REF!="Yes","Negative",IF('2.Questionaire'!#REF!="Unknown","Maybe Negative",IF('2.Questionaire'!#REF!="Unknown","Maybe Negative","No negative")))))</f>
        <v>#REF!</v>
      </c>
      <c r="AK7" s="51" t="e">
        <f>IF('4.Results-Score'!#REF!="Strong negative","No negative",IF('2.Questionaire'!#REF!="Yes","Negative",IF('2.Questionaire'!#REF!="Yes","Negative",IF('2.Questionaire'!#REF!="Unknown","Maybe Negative",IF('2.Questionaire'!#REF!="Unknown","Maybe Negative","No negative")))))</f>
        <v>#REF!</v>
      </c>
      <c r="AL7" s="51" t="e">
        <f>IF('4.Results-Score'!#REF!="Strong negative","No negative",IF('2.Questionaire'!#REF!="Yes","Negative",IF('2.Questionaire'!#REF!="Yes","Negative",IF('2.Questionaire'!#REF!="Unknown","Maybe Negative",IF('2.Questionaire'!#REF!="Unknown","Maybe Negative","No negative")))))</f>
        <v>#REF!</v>
      </c>
      <c r="AM7" s="51" t="e">
        <f>IF('4.Results-Score'!#REF!="Strong negative","No negative",IF('2.Questionaire'!#REF!="Yes","Negative",IF('2.Questionaire'!#REF!="Yes","Negative",IF('2.Questionaire'!#REF!="Unknown","Maybe Negative",IF('2.Questionaire'!#REF!="Unknown","Maybe Negative","No negative")))))</f>
        <v>#REF!</v>
      </c>
      <c r="AN7" s="51" t="e">
        <f>IF('4.Results-Score'!#REF!="Strong negative","No negative",IF('2.Questionaire'!#REF!="Yes","Negative",IF('2.Questionaire'!#REF!="Yes","Negative",IF('2.Questionaire'!#REF!="Unknown","Maybe Negative",IF('2.Questionaire'!#REF!="Unknown","Maybe Negative","No negative")))))</f>
        <v>#REF!</v>
      </c>
      <c r="AO7" s="51" t="e">
        <f>IF('4.Results-Score'!#REF!="Strong negative","No negative",IF('2.Questionaire'!#REF!="Yes","Negative",IF('2.Questionaire'!#REF!="Yes","Negative",IF('2.Questionaire'!#REF!="Unknown","Maybe Negative",IF('2.Questionaire'!#REF!="Unknown","Maybe Negative","No negative")))))</f>
        <v>#REF!</v>
      </c>
      <c r="AP7" s="51" t="e">
        <f>IF('4.Results-Score'!#REF!="Strong negative","No negative",IF('2.Questionaire'!#REF!="Yes","Negative",IF('2.Questionaire'!#REF!="Yes","Negative",IF('2.Questionaire'!#REF!="Unknown","Maybe Negative",IF('2.Questionaire'!#REF!="Unknown","Maybe Negative","No negative")))))</f>
        <v>#REF!</v>
      </c>
      <c r="AQ7" s="51" t="e">
        <f>IF('4.Results-Score'!#REF!="Strong negative","No negative",IF('2.Questionaire'!#REF!="Yes","Negative",IF('2.Questionaire'!#REF!="Yes","Negative",IF('2.Questionaire'!#REF!="Unknown","Maybe Negative",IF('2.Questionaire'!#REF!="Unknown","Maybe Negative","No negative")))))</f>
        <v>#REF!</v>
      </c>
      <c r="AR7" s="51" t="e">
        <f>IF('4.Results-Score'!#REF!="Strong negative","No negative",IF('2.Questionaire'!#REF!="Yes","Negative",IF('2.Questionaire'!#REF!="Yes","Negative",IF('2.Questionaire'!#REF!="Unknown","Maybe Negative",IF('2.Questionaire'!#REF!="Unknown","Maybe Negative","No negative")))))</f>
        <v>#REF!</v>
      </c>
      <c r="AS7" s="51" t="e">
        <f>IF('4.Results-Score'!#REF!="Strong negative","No negative",IF('2.Questionaire'!#REF!="Yes","Negative",IF('2.Questionaire'!#REF!="Yes","Negative",IF('2.Questionaire'!#REF!="Unknown","Maybe Negative",IF('2.Questionaire'!#REF!="Unknown","Maybe Negative","No negative")))))</f>
        <v>#REF!</v>
      </c>
      <c r="AT7" s="51" t="e">
        <f>IF('4.Results-Score'!#REF!="Strong negative","No negative",IF('2.Questionaire'!#REF!="Yes","Negative",IF('2.Questionaire'!#REF!="Yes","Negative",IF('2.Questionaire'!#REF!="Unknown","Maybe Negative",IF('2.Questionaire'!#REF!="Unknown","Maybe Negative","No negative")))))</f>
        <v>#REF!</v>
      </c>
      <c r="AU7" s="51" t="e">
        <f>IF('4.Results-Score'!#REF!="Strong negative","No negative",IF('2.Questionaire'!#REF!="Yes","Negative",IF('2.Questionaire'!#REF!="Yes","Negative",IF('2.Questionaire'!#REF!="Unknown","Maybe Negative",IF('2.Questionaire'!#REF!="Unknown","Maybe Negative","No negative")))))</f>
        <v>#REF!</v>
      </c>
      <c r="AV7" s="51" t="e">
        <f>IF('4.Results-Score'!#REF!="Strong negative","No negative",IF('2.Questionaire'!#REF!="Yes","Negative",IF('2.Questionaire'!#REF!="Yes","Negative",IF('2.Questionaire'!#REF!="Unknown","Maybe Negative",IF('2.Questionaire'!#REF!="Unknown","Maybe Negative","No negative")))))</f>
        <v>#REF!</v>
      </c>
      <c r="AW7" s="51" t="e">
        <f>IF('4.Results-Score'!#REF!="Strong negative","No negative",IF('2.Questionaire'!#REF!="Yes","Negative",IF('2.Questionaire'!#REF!="Yes","Negative",IF('2.Questionaire'!#REF!="Unknown","Maybe Negative",IF('2.Questionaire'!#REF!="Unknown","Maybe Negative","No negative")))))</f>
        <v>#REF!</v>
      </c>
      <c r="AX7" s="51" t="e">
        <f>IF('4.Results-Score'!#REF!="Strong negative","No negative",IF('2.Questionaire'!#REF!="Yes","Negative",IF('2.Questionaire'!#REF!="Yes","Negative",IF('2.Questionaire'!#REF!="Unknown","Maybe Negative",IF('2.Questionaire'!#REF!="Unknown","Maybe Negative","No negative")))))</f>
        <v>#REF!</v>
      </c>
      <c r="AY7" s="51" t="e">
        <f>IF('4.Results-Score'!#REF!="Strong negative","No negative",IF('2.Questionaire'!#REF!="Yes","Negative",IF('2.Questionaire'!#REF!="Yes","Negative",IF('2.Questionaire'!#REF!="Unknown","Maybe Negative",IF('2.Questionaire'!#REF!="Unknown","Maybe Negative","No negative")))))</f>
        <v>#REF!</v>
      </c>
      <c r="AZ7" s="51" t="e">
        <f>IF('4.Results-Score'!#REF!="Strong negative","No negative",IF('2.Questionaire'!#REF!="Yes","Negative",IF('2.Questionaire'!#REF!="Yes","Negative",IF('2.Questionaire'!#REF!="Unknown","Maybe Negative",IF('2.Questionaire'!#REF!="Unknown","Maybe Negative","No negative")))))</f>
        <v>#REF!</v>
      </c>
      <c r="BA7" s="51" t="e">
        <f>IF('4.Results-Score'!#REF!="Strong negative","No negative",IF('2.Questionaire'!#REF!="Yes","Negative",IF('2.Questionaire'!#REF!="Yes","Negative",IF('2.Questionaire'!#REF!="Unknown","Maybe Negative",IF('2.Questionaire'!#REF!="Unknown","Maybe Negative","No negative")))))</f>
        <v>#REF!</v>
      </c>
      <c r="BB7" s="51" t="e">
        <f>IF('4.Results-Score'!#REF!="Strong negative","No negative",IF('2.Questionaire'!#REF!="Yes","Negative",IF('2.Questionaire'!#REF!="Yes","Negative",IF('2.Questionaire'!#REF!="Unknown","Maybe Negative",IF('2.Questionaire'!#REF!="Unknown","Maybe Negative","No negative")))))</f>
        <v>#REF!</v>
      </c>
      <c r="BC7" s="51" t="e">
        <f>IF('4.Results-Score'!#REF!="Strong negative","No negative",IF('2.Questionaire'!#REF!="Yes","Negative",IF('2.Questionaire'!#REF!="Yes","Negative",IF('2.Questionaire'!#REF!="Unknown","Maybe Negative",IF('2.Questionaire'!#REF!="Unknown","Maybe Negative","No negative")))))</f>
        <v>#REF!</v>
      </c>
      <c r="BD7" s="51" t="e">
        <f>IF('4.Results-Score'!#REF!="Strong negative","No negative",IF('2.Questionaire'!#REF!="Yes","Negative",IF('2.Questionaire'!#REF!="Yes","Negative",IF('2.Questionaire'!#REF!="Unknown","Maybe Negative",IF('2.Questionaire'!#REF!="Unknown","Maybe Negative","No negative")))))</f>
        <v>#REF!</v>
      </c>
      <c r="BE7" s="51" t="e">
        <f>IF('4.Results-Score'!#REF!="Strong negative","No negative",IF('2.Questionaire'!#REF!="Yes","Negative",IF('2.Questionaire'!#REF!="Yes","Negative",IF('2.Questionaire'!#REF!="Unknown","Maybe Negative",IF('2.Questionaire'!#REF!="Unknown","Maybe Negative","No negative")))))</f>
        <v>#REF!</v>
      </c>
      <c r="BF7" s="51" t="e">
        <f>IF('4.Results-Score'!#REF!="Strong negative","No negative",IF('2.Questionaire'!#REF!="Yes","Negative",IF('2.Questionaire'!#REF!="Yes","Negative",IF('2.Questionaire'!#REF!="Unknown","Maybe Negative",IF('2.Questionaire'!#REF!="Unknown","Maybe Negative","No negative")))))</f>
        <v>#REF!</v>
      </c>
      <c r="BG7" s="51" t="e">
        <f>IF('4.Results-Score'!#REF!="Strong negative","No negative",IF('2.Questionaire'!#REF!="Yes","Negative",IF('2.Questionaire'!#REF!="Yes","Negative",IF('2.Questionaire'!#REF!="Unknown","Maybe Negative",IF('2.Questionaire'!#REF!="Unknown","Maybe Negative","No negative")))))</f>
        <v>#REF!</v>
      </c>
      <c r="BH7" s="51" t="e">
        <f>IF('4.Results-Score'!#REF!="Strong negative","No negative",IF('2.Questionaire'!#REF!="Yes","Negative",IF('2.Questionaire'!#REF!="Yes","Negative",IF('2.Questionaire'!#REF!="Unknown","Maybe Negative",IF('2.Questionaire'!#REF!="Unknown","Maybe Negative","No negative")))))</f>
        <v>#REF!</v>
      </c>
      <c r="BI7" s="51" t="e">
        <f>IF('4.Results-Score'!#REF!="Strong negative","No negative",IF('2.Questionaire'!#REF!="Yes","Negative",IF('2.Questionaire'!#REF!="Yes","Negative",IF('2.Questionaire'!#REF!="Unknown","Maybe Negative",IF('2.Questionaire'!#REF!="Unknown","Maybe Negative","No negative")))))</f>
        <v>#REF!</v>
      </c>
      <c r="BJ7" s="51" t="e">
        <f>IF('4.Results-Score'!#REF!="Strong negative","No negative",IF('2.Questionaire'!#REF!="Yes","Negative",IF('2.Questionaire'!#REF!="Yes","Negative",IF('2.Questionaire'!#REF!="Unknown","Maybe Negative",IF('2.Questionaire'!#REF!="Unknown","Maybe Negative","No negative")))))</f>
        <v>#REF!</v>
      </c>
      <c r="BK7" s="51" t="e">
        <f>IF('4.Results-Score'!#REF!="Strong negative","No negative",IF('2.Questionaire'!#REF!="Yes","Negative",IF('2.Questionaire'!#REF!="Yes","Negative",IF('2.Questionaire'!#REF!="Unknown","Maybe Negative",IF('2.Questionaire'!#REF!="Unknown","Maybe Negative","No negative")))))</f>
        <v>#REF!</v>
      </c>
      <c r="BL7" s="51" t="e">
        <f>IF('4.Results-Score'!#REF!="Strong negative","No negative",IF('2.Questionaire'!#REF!="Yes","Negative",IF('2.Questionaire'!#REF!="Yes","Negative",IF('2.Questionaire'!#REF!="Unknown","Maybe Negative",IF('2.Questionaire'!#REF!="Unknown","Maybe Negative","No negative")))))</f>
        <v>#REF!</v>
      </c>
      <c r="BM7" s="51" t="e">
        <f>IF('4.Results-Score'!#REF!="Strong negative","No negative",IF('2.Questionaire'!#REF!="Yes","Negative",IF('2.Questionaire'!#REF!="Yes","Negative",IF('2.Questionaire'!#REF!="Unknown","Maybe Negative",IF('2.Questionaire'!#REF!="Unknown","Maybe Negative","No negative")))))</f>
        <v>#REF!</v>
      </c>
      <c r="BN7" s="51" t="e">
        <f>IF('4.Results-Score'!#REF!="Strong negative","No negative",IF('2.Questionaire'!#REF!="Yes","Negative",IF('2.Questionaire'!#REF!="Yes","Negative",IF('2.Questionaire'!#REF!="Unknown","Maybe Negative",IF('2.Questionaire'!#REF!="Unknown","Maybe Negative","No negative")))))</f>
        <v>#REF!</v>
      </c>
      <c r="BO7" s="51" t="e">
        <f>IF('4.Results-Score'!#REF!="Strong negative","No negative",IF('2.Questionaire'!#REF!="Yes","Negative",IF('2.Questionaire'!#REF!="Yes","Negative",IF('2.Questionaire'!#REF!="Unknown","Maybe Negative",IF('2.Questionaire'!#REF!="Unknown","Maybe Negative","No negative")))))</f>
        <v>#REF!</v>
      </c>
      <c r="BP7" s="51" t="e">
        <f>IF('4.Results-Score'!#REF!="Strong negative","No negative",IF('2.Questionaire'!#REF!="Yes","Negative",IF('2.Questionaire'!#REF!="Yes","Negative",IF('2.Questionaire'!#REF!="Unknown","Maybe Negative",IF('2.Questionaire'!#REF!="Unknown","Maybe Negative","No negative")))))</f>
        <v>#REF!</v>
      </c>
      <c r="BQ7" s="51" t="e">
        <f>IF('4.Results-Score'!#REF!="Strong negative","No negative",IF('2.Questionaire'!#REF!="Yes","Negative",IF('2.Questionaire'!#REF!="Yes","Negative",IF('2.Questionaire'!#REF!="Unknown","Maybe Negative",IF('2.Questionaire'!#REF!="Unknown","Maybe Negative","No negative")))))</f>
        <v>#REF!</v>
      </c>
      <c r="BR7" s="51" t="e">
        <f>IF('4.Results-Score'!#REF!="Strong negative","No negative",IF('2.Questionaire'!#REF!="Yes","Negative",IF('2.Questionaire'!#REF!="Yes","Negative",IF('2.Questionaire'!#REF!="Unknown","Maybe Negative",IF('2.Questionaire'!#REF!="Unknown","Maybe Negative","No negative")))))</f>
        <v>#REF!</v>
      </c>
      <c r="BS7" s="51" t="e">
        <f>IF('4.Results-Score'!#REF!="Strong negative","No negative",IF('2.Questionaire'!#REF!="Yes","Negative",IF('2.Questionaire'!#REF!="Yes","Negative",IF('2.Questionaire'!#REF!="Unknown","Maybe Negative",IF('2.Questionaire'!#REF!="Unknown","Maybe Negative","No negative")))))</f>
        <v>#REF!</v>
      </c>
      <c r="BT7" s="51" t="e">
        <f>IF('4.Results-Score'!#REF!="Strong negative","No negative",IF('2.Questionaire'!#REF!="Yes","Negative",IF('2.Questionaire'!#REF!="Yes","Negative",IF('2.Questionaire'!#REF!="Unknown","Maybe Negative",IF('2.Questionaire'!#REF!="Unknown","Maybe Negative","No negative")))))</f>
        <v>#REF!</v>
      </c>
      <c r="BU7" s="51" t="e">
        <f>IF('4.Results-Score'!#REF!="Strong negative","No negative",IF('2.Questionaire'!#REF!="Yes","Negative",IF('2.Questionaire'!#REF!="Yes","Negative",IF('2.Questionaire'!#REF!="Unknown","Maybe Negative",IF('2.Questionaire'!#REF!="Unknown","Maybe Negative","No negative")))))</f>
        <v>#REF!</v>
      </c>
      <c r="BV7" s="51" t="e">
        <f>IF('4.Results-Score'!#REF!="Strong negative","No negative",IF('2.Questionaire'!#REF!="Yes","Negative",IF('2.Questionaire'!#REF!="Yes","Negative",IF('2.Questionaire'!#REF!="Unknown","Maybe Negative",IF('2.Questionaire'!#REF!="Unknown","Maybe Negative","No negative")))))</f>
        <v>#REF!</v>
      </c>
      <c r="BW7" s="51" t="e">
        <f>IF('4.Results-Score'!#REF!="Strong negative","No negative",IF('2.Questionaire'!#REF!="Yes","Negative",IF('2.Questionaire'!#REF!="Yes","Negative",IF('2.Questionaire'!#REF!="Unknown","Maybe Negative",IF('2.Questionaire'!#REF!="Unknown","Maybe Negative","No negative")))))</f>
        <v>#REF!</v>
      </c>
      <c r="BX7" s="51" t="e">
        <f>IF('4.Results-Score'!#REF!="Strong negative","No negative",IF('2.Questionaire'!#REF!="Yes","Negative",IF('2.Questionaire'!#REF!="Yes","Negative",IF('2.Questionaire'!#REF!="Unknown","Maybe Negative",IF('2.Questionaire'!#REF!="Unknown","Maybe Negative","No negative")))))</f>
        <v>#REF!</v>
      </c>
      <c r="BY7" s="51" t="e">
        <f>IF('4.Results-Score'!#REF!="Strong negative","No negative",IF('2.Questionaire'!#REF!="Yes","Negative",IF('2.Questionaire'!#REF!="Yes","Negative",IF('2.Questionaire'!#REF!="Unknown","Maybe Negative",IF('2.Questionaire'!#REF!="Unknown","Maybe Negative","No negative")))))</f>
        <v>#REF!</v>
      </c>
      <c r="BZ7" s="51" t="e">
        <f>IF('4.Results-Score'!#REF!="Strong negative","No negative",IF('2.Questionaire'!#REF!="Yes","Negative",IF('2.Questionaire'!#REF!="Yes","Negative",IF('2.Questionaire'!#REF!="Unknown","Maybe Negative",IF('2.Questionaire'!#REF!="Unknown","Maybe Negative","No negative")))))</f>
        <v>#REF!</v>
      </c>
      <c r="CA7" s="51" t="e">
        <f>IF('4.Results-Score'!#REF!="Strong negative","No negative",IF('2.Questionaire'!#REF!="Yes","Negative",IF('2.Questionaire'!#REF!="Yes","Negative",IF('2.Questionaire'!#REF!="Unknown","Maybe Negative",IF('2.Questionaire'!#REF!="Unknown","Maybe Negative","No negative")))))</f>
        <v>#REF!</v>
      </c>
      <c r="CB7" s="51" t="e">
        <f>IF('4.Results-Score'!#REF!="Strong negative","No negative",IF('2.Questionaire'!#REF!="Yes","Negative",IF('2.Questionaire'!#REF!="Yes","Negative",IF('2.Questionaire'!#REF!="Unknown","Maybe Negative",IF('2.Questionaire'!#REF!="Unknown","Maybe Negative","No negative")))))</f>
        <v>#REF!</v>
      </c>
      <c r="CC7" s="51" t="e">
        <f>IF('4.Results-Score'!#REF!="Strong negative","No negative",IF('2.Questionaire'!#REF!="Yes","Negative",IF('2.Questionaire'!#REF!="Yes","Negative",IF('2.Questionaire'!#REF!="Unknown","Maybe Negative",IF('2.Questionaire'!#REF!="Unknown","Maybe Negative","No negative")))))</f>
        <v>#REF!</v>
      </c>
      <c r="CD7" s="51" t="e">
        <f>IF('4.Results-Score'!#REF!="Strong negative","No negative",IF('2.Questionaire'!#REF!="Yes","Negative",IF('2.Questionaire'!#REF!="Yes","Negative",IF('2.Questionaire'!#REF!="Unknown","Maybe Negative",IF('2.Questionaire'!#REF!="Unknown","Maybe Negative","No negative")))))</f>
        <v>#REF!</v>
      </c>
      <c r="CE7" s="51" t="e">
        <f>IF('4.Results-Score'!#REF!="Strong negative","No negative",IF('2.Questionaire'!#REF!="Yes","Negative",IF('2.Questionaire'!#REF!="Yes","Negative",IF('2.Questionaire'!#REF!="Unknown","Maybe Negative",IF('2.Questionaire'!#REF!="Unknown","Maybe Negative","No negative")))))</f>
        <v>#REF!</v>
      </c>
      <c r="CF7" s="51" t="e">
        <f>IF('4.Results-Score'!#REF!="Strong negative","No negative",IF('2.Questionaire'!#REF!="Yes","Negative",IF('2.Questionaire'!#REF!="Yes","Negative",IF('2.Questionaire'!#REF!="Unknown","Maybe Negative",IF('2.Questionaire'!#REF!="Unknown","Maybe Negative","No negative")))))</f>
        <v>#REF!</v>
      </c>
      <c r="CG7" s="51" t="e">
        <f>IF('4.Results-Score'!#REF!="Strong negative","No negative",IF('2.Questionaire'!#REF!="Yes","Negative",IF('2.Questionaire'!#REF!="Yes","Negative",IF('2.Questionaire'!#REF!="Unknown","Maybe Negative",IF('2.Questionaire'!#REF!="Unknown","Maybe Negative","No negative")))))</f>
        <v>#REF!</v>
      </c>
      <c r="CH7" s="51" t="e">
        <f>IF('4.Results-Score'!#REF!="Strong negative","No negative",IF('2.Questionaire'!#REF!="Yes","Negative",IF('2.Questionaire'!#REF!="Yes","Negative",IF('2.Questionaire'!#REF!="Unknown","Maybe Negative",IF('2.Questionaire'!#REF!="Unknown","Maybe Negative","No negative")))))</f>
        <v>#REF!</v>
      </c>
      <c r="CI7" s="51" t="e">
        <f>IF('4.Results-Score'!#REF!="Strong negative","No negative",IF('2.Questionaire'!#REF!="Yes","Negative",IF('2.Questionaire'!#REF!="Yes","Negative",IF('2.Questionaire'!#REF!="Unknown","Maybe Negative",IF('2.Questionaire'!#REF!="Unknown","Maybe Negative","No negative")))))</f>
        <v>#REF!</v>
      </c>
      <c r="CJ7" s="51" t="e">
        <f>IF('4.Results-Score'!#REF!="Strong negative","No negative",IF('2.Questionaire'!#REF!="Yes","Negative",IF('2.Questionaire'!#REF!="Yes","Negative",IF('2.Questionaire'!#REF!="Unknown","Maybe Negative",IF('2.Questionaire'!#REF!="Unknown","Maybe Negative","No negative")))))</f>
        <v>#REF!</v>
      </c>
      <c r="CK7" s="51" t="e">
        <f>IF('4.Results-Score'!#REF!="Strong negative","No negative",IF('2.Questionaire'!#REF!="Yes","Negative",IF('2.Questionaire'!#REF!="Yes","Negative",IF('2.Questionaire'!#REF!="Unknown","Maybe Negative",IF('2.Questionaire'!#REF!="Unknown","Maybe Negative","No negative")))))</f>
        <v>#REF!</v>
      </c>
      <c r="CL7" s="51" t="e">
        <f>IF('4.Results-Score'!#REF!="Strong negative","No negative",IF('2.Questionaire'!#REF!="Yes","Negative",IF('2.Questionaire'!#REF!="Yes","Negative",IF('2.Questionaire'!#REF!="Unknown","Maybe Negative",IF('2.Questionaire'!#REF!="Unknown","Maybe Negative","No negative")))))</f>
        <v>#REF!</v>
      </c>
      <c r="CM7" s="51" t="e">
        <f>IF('4.Results-Score'!#REF!="Strong negative","No negative",IF('2.Questionaire'!#REF!="Yes","Negative",IF('2.Questionaire'!#REF!="Yes","Negative",IF('2.Questionaire'!#REF!="Unknown","Maybe Negative",IF('2.Questionaire'!#REF!="Unknown","Maybe Negative","No negative")))))</f>
        <v>#REF!</v>
      </c>
      <c r="CN7" s="51" t="e">
        <f>IF('4.Results-Score'!#REF!="Strong negative","No negative",IF('2.Questionaire'!#REF!="Yes","Negative",IF('2.Questionaire'!#REF!="Yes","Negative",IF('2.Questionaire'!#REF!="Unknown","Maybe Negative",IF('2.Questionaire'!#REF!="Unknown","Maybe Negative","No negative")))))</f>
        <v>#REF!</v>
      </c>
      <c r="CO7" s="51" t="e">
        <f>IF('4.Results-Score'!#REF!="Strong negative","No negative",IF('2.Questionaire'!#REF!="Yes","Negative",IF('2.Questionaire'!#REF!="Yes","Negative",IF('2.Questionaire'!#REF!="Unknown","Maybe Negative",IF('2.Questionaire'!#REF!="Unknown","Maybe Negative","No negative")))))</f>
        <v>#REF!</v>
      </c>
      <c r="CP7" s="51" t="e">
        <f>IF('4.Results-Score'!#REF!="Strong negative","No negative",IF('2.Questionaire'!#REF!="Yes","Negative",IF('2.Questionaire'!#REF!="Yes","Negative",IF('2.Questionaire'!#REF!="Unknown","Maybe Negative",IF('2.Questionaire'!#REF!="Unknown","Maybe Negative","No negative")))))</f>
        <v>#REF!</v>
      </c>
      <c r="CQ7" s="51" t="e">
        <f>IF('4.Results-Score'!#REF!="Strong negative","No negative",IF('2.Questionaire'!#REF!="Yes","Negative",IF('2.Questionaire'!#REF!="Yes","Negative",IF('2.Questionaire'!#REF!="Unknown","Maybe Negative",IF('2.Questionaire'!#REF!="Unknown","Maybe Negative","No negative")))))</f>
        <v>#REF!</v>
      </c>
      <c r="CR7" s="51" t="e">
        <f>IF('4.Results-Score'!#REF!="Strong negative","No negative",IF('2.Questionaire'!#REF!="Yes","Negative",IF('2.Questionaire'!#REF!="Yes","Negative",IF('2.Questionaire'!#REF!="Unknown","Maybe Negative",IF('2.Questionaire'!#REF!="Unknown","Maybe Negative","No negative")))))</f>
        <v>#REF!</v>
      </c>
      <c r="CS7" s="51" t="e">
        <f>IF('4.Results-Score'!#REF!="Strong negative","No negative",IF('2.Questionaire'!#REF!="Yes","Negative",IF('2.Questionaire'!#REF!="Yes","Negative",IF('2.Questionaire'!#REF!="Unknown","Maybe Negative",IF('2.Questionaire'!#REF!="Unknown","Maybe Negative","No negative")))))</f>
        <v>#REF!</v>
      </c>
      <c r="CT7" s="51" t="e">
        <f>IF('4.Results-Score'!#REF!="Strong negative","No negative",IF('2.Questionaire'!#REF!="Yes","Negative",IF('2.Questionaire'!#REF!="Yes","Negative",IF('2.Questionaire'!#REF!="Unknown","Maybe Negative",IF('2.Questionaire'!#REF!="Unknown","Maybe Negative","No negative")))))</f>
        <v>#REF!</v>
      </c>
      <c r="CU7" s="51" t="e">
        <f>IF('4.Results-Score'!#REF!="Strong negative","No negative",IF('2.Questionaire'!#REF!="Yes","Negative",IF('2.Questionaire'!#REF!="Yes","Negative",IF('2.Questionaire'!#REF!="Unknown","Maybe Negative",IF('2.Questionaire'!#REF!="Unknown","Maybe Negative","No negative")))))</f>
        <v>#REF!</v>
      </c>
      <c r="CV7" s="51" t="e">
        <f>IF('4.Results-Score'!#REF!="Strong negative","No negative",IF('2.Questionaire'!#REF!="Yes","Negative",IF('2.Questionaire'!#REF!="Yes","Negative",IF('2.Questionaire'!#REF!="Unknown","Maybe Negative",IF('2.Questionaire'!#REF!="Unknown","Maybe Negative","No negative")))))</f>
        <v>#REF!</v>
      </c>
      <c r="CW7" s="51" t="e">
        <f>IF('4.Results-Score'!#REF!="Strong negative","No negative",IF('2.Questionaire'!#REF!="Yes","Negative",IF('2.Questionaire'!#REF!="Yes","Negative",IF('2.Questionaire'!#REF!="Unknown","Maybe Negative",IF('2.Questionaire'!#REF!="Unknown","Maybe Negative","No negative")))))</f>
        <v>#REF!</v>
      </c>
      <c r="CX7" s="51" t="e">
        <f>IF('4.Results-Score'!#REF!="Strong negative","No negative",IF('2.Questionaire'!#REF!="Yes","Negative",IF('2.Questionaire'!#REF!="Yes","Negative",IF('2.Questionaire'!#REF!="Unknown","Maybe Negative",IF('2.Questionaire'!#REF!="Unknown","Maybe Negative","No negative")))))</f>
        <v>#REF!</v>
      </c>
    </row>
    <row r="8" spans="2:102" s="52" customFormat="1" ht="22.5" customHeight="1">
      <c r="B8" s="51" t="s">
        <v>263</v>
      </c>
      <c r="C8" s="51" t="str">
        <f>IF(OR('4.Results-Score'!C3="Strong negative",'4.Results-Score'!C4="Negative"),"No Neutral",IF(C5&gt;0,"Maybe neutral",IF(AND(C4&gt;0,C3=0,C2=0,OR('4.Results-Score'!C3="Maybe strong negative",'4.Results-Score'!C4="Maybe Negative")),"Maybe Neutral",IF(AND(C4&gt;0,C3=0,C2=0,'4.Results-Score'!C3="No strong negative",'4.Results-Score'!C4="No negative"),"Neutral",IF(AND(C3&gt;0,C2&gt;0,'4.Results-Score'!C3="No strong negative",'4.Results-Score'!C4="No negative"),"Neutral","No Neutral")))))</f>
        <v>No Neutral</v>
      </c>
      <c r="D8" s="51" t="str">
        <f>IF(OR('4.Results-Score'!D3="Strong negative",'4.Results-Score'!D4="Negative"),"No Neutral",IF(D5&gt;0,"Maybe neutral",IF(AND(D4&gt;0,D3=0,D2=0,OR('4.Results-Score'!D3="Maybe strong negative",'4.Results-Score'!D4="Maybe Negative")),"Maybe Neutral",IF(AND(D4&gt;0,D3=0,D2=0,'4.Results-Score'!D3="No strong negative",'4.Results-Score'!D4="No negative"),"Neutral",IF(AND(D3&gt;0,D2&gt;0,'4.Results-Score'!D3="No strong negative",'4.Results-Score'!D4="No negative"),"Neutral","No Neutral")))))</f>
        <v>No Neutral</v>
      </c>
      <c r="E8" s="51" t="str">
        <f>IF(OR('4.Results-Score'!E3="Strong negative",'4.Results-Score'!E4="Negative"),"No Neutral",IF(E5&gt;0,"Maybe neutral",IF(AND(E4&gt;0,E3=0,E2=0,OR('4.Results-Score'!E3="Maybe strong negative",'4.Results-Score'!E4="Maybe Negative")),"Maybe Neutral",IF(AND(E4&gt;0,E3=0,E2=0,'4.Results-Score'!E3="No strong negative",'4.Results-Score'!E4="No negative"),"Neutral",IF(AND(E3&gt;0,E2&gt;0,'4.Results-Score'!E3="No strong negative",'4.Results-Score'!E4="No negative"),"Neutral","No Neutral")))))</f>
        <v>No Neutral</v>
      </c>
      <c r="F8" s="51" t="str">
        <f>IF(OR('4.Results-Score'!F3="Strong negative",'4.Results-Score'!F4="Negative"),"No Neutral",IF(F5&gt;0,"Maybe neutral",IF(AND(F4&gt;0,F3=0,F2=0,OR('4.Results-Score'!F3="Maybe strong negative",'4.Results-Score'!F4="Maybe Negative")),"Maybe Neutral",IF(AND(F4&gt;0,F3=0,F2=0,'4.Results-Score'!F3="No strong negative",'4.Results-Score'!F4="No negative"),"Neutral",IF(AND(F3&gt;0,F2&gt;0,'4.Results-Score'!F3="No strong negative",'4.Results-Score'!F4="No negative"),"Neutral","No Neutral")))))</f>
        <v>No Neutral</v>
      </c>
      <c r="G8" s="51" t="str">
        <f>IF(OR('4.Results-Score'!G3="Strong negative",'4.Results-Score'!G4="Negative"),"No Neutral",IF(G5&gt;0,"Maybe neutral",IF(AND(G4&gt;0,G3=0,G2=0,OR('4.Results-Score'!G3="Maybe strong negative",'4.Results-Score'!G4="Maybe Negative")),"Maybe Neutral",IF(AND(G4&gt;0,G3=0,G2=0,'4.Results-Score'!G3="No strong negative",'4.Results-Score'!G4="No negative"),"Neutral",IF(AND(G3&gt;0,G2&gt;0,'4.Results-Score'!G3="No strong negative",'4.Results-Score'!G4="No negative"),"Neutral","No Neutral")))))</f>
        <v>No Neutral</v>
      </c>
      <c r="H8" s="51" t="str">
        <f>IF(OR('4.Results-Score'!H3="Strong negative",'4.Results-Score'!H4="Negative"),"No Neutral",IF(H5&gt;0,"Maybe neutral",IF(AND(H4&gt;0,H3=0,H2=0,OR('4.Results-Score'!H3="Maybe strong negative",'4.Results-Score'!H4="Maybe Negative")),"Maybe Neutral",IF(AND(H4&gt;0,H3=0,H2=0,'4.Results-Score'!H3="No strong negative",'4.Results-Score'!H4="No negative"),"Neutral",IF(AND(H3&gt;0,H2&gt;0,'4.Results-Score'!H3="No strong negative",'4.Results-Score'!H4="No negative"),"Neutral","No Neutral")))))</f>
        <v>No Neutral</v>
      </c>
      <c r="I8" s="51" t="str">
        <f>IF(OR('4.Results-Score'!I3="Strong negative",'4.Results-Score'!I4="Negative"),"No Neutral",IF(I5&gt;0,"Maybe neutral",IF(AND(I4&gt;0,I3=0,I2=0,OR('4.Results-Score'!I3="Maybe strong negative",'4.Results-Score'!I4="Maybe Negative")),"Maybe Neutral",IF(AND(I4&gt;0,I3=0,I2=0,'4.Results-Score'!I3="No strong negative",'4.Results-Score'!I4="No negative"),"Neutral",IF(AND(I3&gt;0,I2&gt;0,'4.Results-Score'!I3="No strong negative",'4.Results-Score'!I4="No negative"),"Neutral","No Neutral")))))</f>
        <v>No Neutral</v>
      </c>
      <c r="J8" s="51" t="str">
        <f>IF(OR('4.Results-Score'!J3="Strong negative",'4.Results-Score'!J4="Negative"),"No Neutral",IF(J5&gt;0,"Maybe neutral",IF(AND(J4&gt;0,J3=0,J2=0,OR('4.Results-Score'!J3="Maybe strong negative",'4.Results-Score'!J4="Maybe Negative")),"Maybe Neutral",IF(AND(J4&gt;0,J3=0,J2=0,'4.Results-Score'!J3="No strong negative",'4.Results-Score'!J4="No negative"),"Neutral",IF(AND(J3&gt;0,J2&gt;0,'4.Results-Score'!J3="No strong negative",'4.Results-Score'!J4="No negative"),"Neutral","No Neutral")))))</f>
        <v>No Neutral</v>
      </c>
      <c r="K8" s="51" t="str">
        <f>IF(OR('4.Results-Score'!K3="Strong negative",'4.Results-Score'!K4="Negative"),"No Neutral",IF(K5&gt;0,"Maybe neutral",IF(AND(K4&gt;0,K3=0,K2=0,OR('4.Results-Score'!K3="Maybe strong negative",'4.Results-Score'!K4="Maybe Negative")),"Maybe Neutral",IF(AND(K4&gt;0,K3=0,K2=0,'4.Results-Score'!K3="No strong negative",'4.Results-Score'!K4="No negative"),"Neutral",IF(AND(K3&gt;0,K2&gt;0,'4.Results-Score'!K3="No strong negative",'4.Results-Score'!K4="No negative"),"Neutral","No Neutral")))))</f>
        <v>No Neutral</v>
      </c>
      <c r="L8" s="51" t="str">
        <f>IF(OR('4.Results-Score'!L3="Strong negative",'4.Results-Score'!L4="Negative"),"No Neutral",IF(L5&gt;0,"Maybe neutral",IF(AND(L4&gt;0,L3=0,L2=0,OR('4.Results-Score'!L3="Maybe strong negative",'4.Results-Score'!L4="Maybe Negative")),"Maybe Neutral",IF(AND(L4&gt;0,L3=0,L2=0,'4.Results-Score'!L3="No strong negative",'4.Results-Score'!L4="No negative"),"Neutral",IF(AND(L3&gt;0,L2&gt;0,'4.Results-Score'!L3="No strong negative",'4.Results-Score'!L4="No negative"),"Neutral","No Neutral")))))</f>
        <v>No Neutral</v>
      </c>
      <c r="M8" s="51" t="e">
        <f>IF(OR('4.Results-Score'!#REF!="Strong negative",'4.Results-Score'!#REF!="Negative"),"No Neutral",IF(AND(M4&gt;0,M3=0,M2=0,OR('4.Results-Score'!#REF!="Maybe strong negative",'4.Results-Score'!#REF!="Maybe Negative")),"Maybe Neutral",IF(AND(M4&gt;0,M3=0,M2=0,'4.Results-Score'!#REF!="No strong negative",'4.Results-Score'!#REF!="No negative"),"Neutral",IF(AND(M3&gt;0,M2&gt;0,'4.Results-Score'!#REF!="No strong negative",'4.Results-Score'!#REF!="No negative"),"Neutral","No Neutral"))))</f>
        <v>#REF!</v>
      </c>
      <c r="N8" s="51" t="e">
        <f>IF(OR('4.Results-Score'!#REF!="Strong negative",'4.Results-Score'!#REF!="Negative"),"No Neutral",IF(AND(N4&gt;0,N3=0,N2=0,OR('4.Results-Score'!#REF!="Maybe strong negative",'4.Results-Score'!#REF!="Maybe Negative")),"Maybe Neutral",IF(AND(N4&gt;0,N3=0,N2=0,'4.Results-Score'!#REF!="No strong negative",'4.Results-Score'!#REF!="No negative"),"Neutral",IF(AND(N3&gt;0,N2&gt;0,'4.Results-Score'!#REF!="No strong negative",'4.Results-Score'!#REF!="No negative"),"Neutral","No Neutral"))))</f>
        <v>#REF!</v>
      </c>
      <c r="O8" s="51" t="e">
        <f>IF(OR('4.Results-Score'!#REF!="Strong negative",'4.Results-Score'!#REF!="Negative"),"No Neutral",IF(AND(O4&gt;0,O3=0,O2=0,OR('4.Results-Score'!#REF!="Maybe strong negative",'4.Results-Score'!#REF!="Maybe Negative")),"Maybe Neutral",IF(AND(O4&gt;0,O3=0,O2=0,'4.Results-Score'!#REF!="No strong negative",'4.Results-Score'!#REF!="No negative"),"Neutral",IF(AND(O3&gt;0,O2&gt;0,'4.Results-Score'!#REF!="No strong negative",'4.Results-Score'!#REF!="No negative"),"Neutral","No Neutral"))))</f>
        <v>#REF!</v>
      </c>
      <c r="P8" s="51" t="e">
        <f>IF(OR('4.Results-Score'!#REF!="Strong negative",'4.Results-Score'!#REF!="Negative"),"No Neutral",IF(AND(P4&gt;0,P3=0,P2=0,OR('4.Results-Score'!#REF!="Maybe strong negative",'4.Results-Score'!#REF!="Maybe Negative")),"Maybe Neutral",IF(AND(P4&gt;0,P3=0,P2=0,'4.Results-Score'!#REF!="No strong negative",'4.Results-Score'!#REF!="No negative"),"Neutral",IF(AND(P3&gt;0,P2&gt;0,'4.Results-Score'!#REF!="No strong negative",'4.Results-Score'!#REF!="No negative"),"Neutral","No Neutral"))))</f>
        <v>#REF!</v>
      </c>
      <c r="Q8" s="51" t="e">
        <f>IF(OR('4.Results-Score'!#REF!="Strong negative",'4.Results-Score'!#REF!="Negative"),"No Neutral",IF(AND(Q4&gt;0,Q3=0,Q2=0,OR('4.Results-Score'!#REF!="Maybe strong negative",'4.Results-Score'!#REF!="Maybe Negative")),"Maybe Neutral",IF(AND(Q4&gt;0,Q3=0,Q2=0,'4.Results-Score'!#REF!="No strong negative",'4.Results-Score'!#REF!="No negative"),"Neutral",IF(AND(Q3&gt;0,Q2&gt;0,'4.Results-Score'!#REF!="No strong negative",'4.Results-Score'!#REF!="No negative"),"Neutral","No Neutral"))))</f>
        <v>#REF!</v>
      </c>
      <c r="R8" s="51" t="e">
        <f>IF(OR('4.Results-Score'!#REF!="Strong negative",'4.Results-Score'!#REF!="Negative"),"No Neutral",IF(AND(R4&gt;0,R3=0,R2=0,OR('4.Results-Score'!#REF!="Maybe strong negative",'4.Results-Score'!#REF!="Maybe Negative")),"Maybe Neutral",IF(AND(R4&gt;0,R3=0,R2=0,'4.Results-Score'!#REF!="No strong negative",'4.Results-Score'!#REF!="No negative"),"Neutral",IF(AND(R3&gt;0,R2&gt;0,'4.Results-Score'!#REF!="No strong negative",'4.Results-Score'!#REF!="No negative"),"Neutral","No Neutral"))))</f>
        <v>#REF!</v>
      </c>
      <c r="S8" s="51" t="e">
        <f>IF(OR('4.Results-Score'!#REF!="Strong negative",'4.Results-Score'!#REF!="Negative"),"No Neutral",IF(AND(S4&gt;0,S3=0,S2=0,OR('4.Results-Score'!#REF!="Maybe strong negative",'4.Results-Score'!#REF!="Maybe Negative")),"Maybe Neutral",IF(AND(S4&gt;0,S3=0,S2=0,'4.Results-Score'!#REF!="No strong negative",'4.Results-Score'!#REF!="No negative"),"Neutral",IF(AND(S3&gt;0,S2&gt;0,'4.Results-Score'!#REF!="No strong negative",'4.Results-Score'!#REF!="No negative"),"Neutral","No Neutral"))))</f>
        <v>#REF!</v>
      </c>
      <c r="T8" s="51" t="e">
        <f>IF(OR('4.Results-Score'!#REF!="Strong negative",'4.Results-Score'!#REF!="Negative"),"No Neutral",IF(AND(T4&gt;0,T3=0,T2=0,OR('4.Results-Score'!#REF!="Maybe strong negative",'4.Results-Score'!#REF!="Maybe Negative")),"Maybe Neutral",IF(AND(T4&gt;0,T3=0,T2=0,'4.Results-Score'!#REF!="No strong negative",'4.Results-Score'!#REF!="No negative"),"Neutral",IF(AND(T3&gt;0,T2&gt;0,'4.Results-Score'!#REF!="No strong negative",'4.Results-Score'!#REF!="No negative"),"Neutral","No Neutral"))))</f>
        <v>#REF!</v>
      </c>
      <c r="U8" s="51" t="e">
        <f>IF(OR('4.Results-Score'!#REF!="Strong negative",'4.Results-Score'!#REF!="Negative"),"No Neutral",IF(AND(U4&gt;0,U3=0,U2=0,OR('4.Results-Score'!#REF!="Maybe strong negative",'4.Results-Score'!#REF!="Maybe Negative")),"Maybe Neutral",IF(AND(U4&gt;0,U3=0,U2=0,'4.Results-Score'!#REF!="No strong negative",'4.Results-Score'!#REF!="No negative"),"Neutral",IF(AND(U3&gt;0,U2&gt;0,'4.Results-Score'!#REF!="No strong negative",'4.Results-Score'!#REF!="No negative"),"Neutral","No Neutral"))))</f>
        <v>#REF!</v>
      </c>
      <c r="V8" s="51" t="e">
        <f>IF(OR('4.Results-Score'!#REF!="Strong negative",'4.Results-Score'!#REF!="Negative"),"No Neutral",IF(AND(V4&gt;0,V3=0,V2=0,OR('4.Results-Score'!#REF!="Maybe strong negative",'4.Results-Score'!#REF!="Maybe Negative")),"Maybe Neutral",IF(AND(V4&gt;0,V3=0,V2=0,'4.Results-Score'!#REF!="No strong negative",'4.Results-Score'!#REF!="No negative"),"Neutral",IF(AND(V3&gt;0,V2&gt;0,'4.Results-Score'!#REF!="No strong negative",'4.Results-Score'!#REF!="No negative"),"Neutral","No Neutral"))))</f>
        <v>#REF!</v>
      </c>
      <c r="W8" s="51" t="e">
        <f>IF(OR('4.Results-Score'!#REF!="Strong negative",'4.Results-Score'!#REF!="Negative"),"No Neutral",IF(AND(W4&gt;0,W3=0,W2=0,OR('4.Results-Score'!#REF!="Maybe strong negative",'4.Results-Score'!#REF!="Maybe Negative")),"Maybe Neutral",IF(AND(W4&gt;0,W3=0,W2=0,'4.Results-Score'!#REF!="No strong negative",'4.Results-Score'!#REF!="No negative"),"Neutral",IF(AND(W3&gt;0,W2&gt;0,'4.Results-Score'!#REF!="No strong negative",'4.Results-Score'!#REF!="No negative"),"Neutral","No Neutral"))))</f>
        <v>#REF!</v>
      </c>
      <c r="X8" s="51" t="e">
        <f>IF(OR('4.Results-Score'!#REF!="Strong negative",'4.Results-Score'!#REF!="Negative"),"No Neutral",IF(AND(X4&gt;0,X3=0,X2=0,OR('4.Results-Score'!#REF!="Maybe strong negative",'4.Results-Score'!#REF!="Maybe Negative")),"Maybe Neutral",IF(AND(X4&gt;0,X3=0,X2=0,'4.Results-Score'!#REF!="No strong negative",'4.Results-Score'!#REF!="No negative"),"Neutral",IF(AND(X3&gt;0,X2&gt;0,'4.Results-Score'!#REF!="No strong negative",'4.Results-Score'!#REF!="No negative"),"Neutral","No Neutral"))))</f>
        <v>#REF!</v>
      </c>
      <c r="Y8" s="51" t="e">
        <f>IF(OR('4.Results-Score'!#REF!="Strong negative",'4.Results-Score'!#REF!="Negative"),"No Neutral",IF(AND(Y4&gt;0,Y3=0,Y2=0,OR('4.Results-Score'!#REF!="Maybe strong negative",'4.Results-Score'!#REF!="Maybe Negative")),"Maybe Neutral",IF(AND(Y4&gt;0,Y3=0,Y2=0,'4.Results-Score'!#REF!="No strong negative",'4.Results-Score'!#REF!="No negative"),"Neutral",IF(AND(Y3&gt;0,Y2&gt;0,'4.Results-Score'!#REF!="No strong negative",'4.Results-Score'!#REF!="No negative"),"Neutral","No Neutral"))))</f>
        <v>#REF!</v>
      </c>
      <c r="Z8" s="51" t="e">
        <f>IF(OR('4.Results-Score'!#REF!="Strong negative",'4.Results-Score'!#REF!="Negative"),"No Neutral",IF(AND(Z4&gt;0,Z3=0,Z2=0,OR('4.Results-Score'!#REF!="Maybe strong negative",'4.Results-Score'!#REF!="Maybe Negative")),"Maybe Neutral",IF(AND(Z4&gt;0,Z3=0,Z2=0,'4.Results-Score'!#REF!="No strong negative",'4.Results-Score'!#REF!="No negative"),"Neutral",IF(AND(Z3&gt;0,Z2&gt;0,'4.Results-Score'!#REF!="No strong negative",'4.Results-Score'!#REF!="No negative"),"Neutral","No Neutral"))))</f>
        <v>#REF!</v>
      </c>
      <c r="AA8" s="51" t="e">
        <f>IF(OR('4.Results-Score'!#REF!="Strong negative",'4.Results-Score'!#REF!="Negative"),"No Neutral",IF(AND(AA4&gt;0,AA3=0,AA2=0,OR('4.Results-Score'!#REF!="Maybe strong negative",'4.Results-Score'!#REF!="Maybe Negative")),"Maybe Neutral",IF(AND(AA4&gt;0,AA3=0,AA2=0,'4.Results-Score'!#REF!="No strong negative",'4.Results-Score'!#REF!="No negative"),"Neutral",IF(AND(AA3&gt;0,AA2&gt;0,'4.Results-Score'!#REF!="No strong negative",'4.Results-Score'!#REF!="No negative"),"Neutral","No Neutral"))))</f>
        <v>#REF!</v>
      </c>
      <c r="AB8" s="51" t="e">
        <f>IF(OR('4.Results-Score'!#REF!="Strong negative",'4.Results-Score'!#REF!="Negative"),"No Neutral",IF(AND(AB4&gt;0,AB3=0,AB2=0,OR('4.Results-Score'!#REF!="Maybe strong negative",'4.Results-Score'!#REF!="Maybe Negative")),"Maybe Neutral",IF(AND(AB4&gt;0,AB3=0,AB2=0,'4.Results-Score'!#REF!="No strong negative",'4.Results-Score'!#REF!="No negative"),"Neutral",IF(AND(AB3&gt;0,AB2&gt;0,'4.Results-Score'!#REF!="No strong negative",'4.Results-Score'!#REF!="No negative"),"Neutral","No Neutral"))))</f>
        <v>#REF!</v>
      </c>
      <c r="AC8" s="51" t="e">
        <f>IF(OR('4.Results-Score'!#REF!="Strong negative",'4.Results-Score'!#REF!="Negative"),"No Neutral",IF(AND(AC4&gt;0,AC3=0,AC2=0,OR('4.Results-Score'!#REF!="Maybe strong negative",'4.Results-Score'!#REF!="Maybe Negative")),"Maybe Neutral",IF(AND(AC4&gt;0,AC3=0,AC2=0,'4.Results-Score'!#REF!="No strong negative",'4.Results-Score'!#REF!="No negative"),"Neutral",IF(AND(AC3&gt;0,AC2&gt;0,'4.Results-Score'!#REF!="No strong negative",'4.Results-Score'!#REF!="No negative"),"Neutral","No Neutral"))))</f>
        <v>#REF!</v>
      </c>
      <c r="AD8" s="51" t="e">
        <f>IF(OR('4.Results-Score'!#REF!="Strong negative",'4.Results-Score'!#REF!="Negative"),"No Neutral",IF(AND(AD4&gt;0,AD3=0,AD2=0,OR('4.Results-Score'!#REF!="Maybe strong negative",'4.Results-Score'!#REF!="Maybe Negative")),"Maybe Neutral",IF(AND(AD4&gt;0,AD3=0,AD2=0,'4.Results-Score'!#REF!="No strong negative",'4.Results-Score'!#REF!="No negative"),"Neutral",IF(AND(AD3&gt;0,AD2&gt;0,'4.Results-Score'!#REF!="No strong negative",'4.Results-Score'!#REF!="No negative"),"Neutral","No Neutral"))))</f>
        <v>#REF!</v>
      </c>
      <c r="AE8" s="51" t="e">
        <f>IF(OR('4.Results-Score'!#REF!="Strong negative",'4.Results-Score'!#REF!="Negative"),"No Neutral",IF(AND(AE4&gt;0,AE3=0,AE2=0,OR('4.Results-Score'!#REF!="Maybe strong negative",'4.Results-Score'!#REF!="Maybe Negative")),"Maybe Neutral",IF(AND(AE4&gt;0,AE3=0,AE2=0,'4.Results-Score'!#REF!="No strong negative",'4.Results-Score'!#REF!="No negative"),"Neutral",IF(AND(AE3&gt;0,AE2&gt;0,'4.Results-Score'!#REF!="No strong negative",'4.Results-Score'!#REF!="No negative"),"Neutral","No Neutral"))))</f>
        <v>#REF!</v>
      </c>
      <c r="AF8" s="51" t="e">
        <f>IF(OR('4.Results-Score'!#REF!="Strong negative",'4.Results-Score'!#REF!="Negative"),"No Neutral",IF(AND(AF4&gt;0,AF3=0,AF2=0,OR('4.Results-Score'!#REF!="Maybe strong negative",'4.Results-Score'!#REF!="Maybe Negative")),"Maybe Neutral",IF(AND(AF4&gt;0,AF3=0,AF2=0,'4.Results-Score'!#REF!="No strong negative",'4.Results-Score'!#REF!="No negative"),"Neutral",IF(AND(AF3&gt;0,AF2&gt;0,'4.Results-Score'!#REF!="No strong negative",'4.Results-Score'!#REF!="No negative"),"Neutral","No Neutral"))))</f>
        <v>#REF!</v>
      </c>
      <c r="AG8" s="51" t="e">
        <f>IF(OR('4.Results-Score'!#REF!="Strong negative",'4.Results-Score'!#REF!="Negative"),"No Neutral",IF(AND(AG4&gt;0,AG3=0,AG2=0,OR('4.Results-Score'!#REF!="Maybe strong negative",'4.Results-Score'!#REF!="Maybe Negative")),"Maybe Neutral",IF(AND(AG4&gt;0,AG3=0,AG2=0,'4.Results-Score'!#REF!="No strong negative",'4.Results-Score'!#REF!="No negative"),"Neutral",IF(AND(AG3&gt;0,AG2&gt;0,'4.Results-Score'!#REF!="No strong negative",'4.Results-Score'!#REF!="No negative"),"Neutral","No Neutral"))))</f>
        <v>#REF!</v>
      </c>
      <c r="AH8" s="51" t="e">
        <f>IF(OR('4.Results-Score'!#REF!="Strong negative",'4.Results-Score'!#REF!="Negative"),"No Neutral",IF(AND(AH4&gt;0,AH3=0,AH2=0,OR('4.Results-Score'!#REF!="Maybe strong negative",'4.Results-Score'!#REF!="Maybe Negative")),"Maybe Neutral",IF(AND(AH4&gt;0,AH3=0,AH2=0,'4.Results-Score'!#REF!="No strong negative",'4.Results-Score'!#REF!="No negative"),"Neutral",IF(AND(AH3&gt;0,AH2&gt;0,'4.Results-Score'!#REF!="No strong negative",'4.Results-Score'!#REF!="No negative"),"Neutral","No Neutral"))))</f>
        <v>#REF!</v>
      </c>
      <c r="AI8" s="51" t="e">
        <f>IF(OR('4.Results-Score'!#REF!="Strong negative",'4.Results-Score'!#REF!="Negative"),"No Neutral",IF(AND(AI4&gt;0,AI3=0,AI2=0,OR('4.Results-Score'!#REF!="Maybe strong negative",'4.Results-Score'!#REF!="Maybe Negative")),"Maybe Neutral",IF(AND(AI4&gt;0,AI3=0,AI2=0,'4.Results-Score'!#REF!="No strong negative",'4.Results-Score'!#REF!="No negative"),"Neutral",IF(AND(AI3&gt;0,AI2&gt;0,'4.Results-Score'!#REF!="No strong negative",'4.Results-Score'!#REF!="No negative"),"Neutral","No Neutral"))))</f>
        <v>#REF!</v>
      </c>
      <c r="AJ8" s="51" t="e">
        <f>IF(OR('4.Results-Score'!#REF!="Strong negative",'4.Results-Score'!#REF!="Negative"),"No Neutral",IF(AND(AJ4&gt;0,AJ3=0,AJ2=0,OR('4.Results-Score'!#REF!="Maybe strong negative",'4.Results-Score'!#REF!="Maybe Negative")),"Maybe Neutral",IF(AND(AJ4&gt;0,AJ3=0,AJ2=0,'4.Results-Score'!#REF!="No strong negative",'4.Results-Score'!#REF!="No negative"),"Neutral",IF(AND(AJ3&gt;0,AJ2&gt;0,'4.Results-Score'!#REF!="No strong negative",'4.Results-Score'!#REF!="No negative"),"Neutral","No Neutral"))))</f>
        <v>#REF!</v>
      </c>
      <c r="AK8" s="51" t="e">
        <f>IF(OR('4.Results-Score'!#REF!="Strong negative",'4.Results-Score'!#REF!="Negative"),"No Neutral",IF(AND(AK4&gt;0,AK3=0,AK2=0,OR('4.Results-Score'!#REF!="Maybe strong negative",'4.Results-Score'!#REF!="Maybe Negative")),"Maybe Neutral",IF(AND(AK4&gt;0,AK3=0,AK2=0,'4.Results-Score'!#REF!="No strong negative",'4.Results-Score'!#REF!="No negative"),"Neutral",IF(AND(AK3&gt;0,AK2&gt;0,'4.Results-Score'!#REF!="No strong negative",'4.Results-Score'!#REF!="No negative"),"Neutral","No Neutral"))))</f>
        <v>#REF!</v>
      </c>
      <c r="AL8" s="51" t="e">
        <f>IF(OR('4.Results-Score'!#REF!="Strong negative",'4.Results-Score'!#REF!="Negative"),"No Neutral",IF(AND(AL4&gt;0,AL3=0,AL2=0,OR('4.Results-Score'!#REF!="Maybe strong negative",'4.Results-Score'!#REF!="Maybe Negative")),"Maybe Neutral",IF(AND(AL4&gt;0,AL3=0,AL2=0,'4.Results-Score'!#REF!="No strong negative",'4.Results-Score'!#REF!="No negative"),"Neutral",IF(AND(AL3&gt;0,AL2&gt;0,'4.Results-Score'!#REF!="No strong negative",'4.Results-Score'!#REF!="No negative"),"Neutral","No Neutral"))))</f>
        <v>#REF!</v>
      </c>
      <c r="AM8" s="51" t="e">
        <f>IF(OR('4.Results-Score'!#REF!="Strong negative",'4.Results-Score'!#REF!="Negative"),"No Neutral",IF(AND(AM4&gt;0,AM3=0,AM2=0,OR('4.Results-Score'!#REF!="Maybe strong negative",'4.Results-Score'!#REF!="Maybe Negative")),"Maybe Neutral",IF(AND(AM4&gt;0,AM3=0,AM2=0,'4.Results-Score'!#REF!="No strong negative",'4.Results-Score'!#REF!="No negative"),"Neutral",IF(AND(AM3&gt;0,AM2&gt;0,'4.Results-Score'!#REF!="No strong negative",'4.Results-Score'!#REF!="No negative"),"Neutral","No Neutral"))))</f>
        <v>#REF!</v>
      </c>
      <c r="AN8" s="51" t="e">
        <f>IF(OR('4.Results-Score'!#REF!="Strong negative",'4.Results-Score'!#REF!="Negative"),"No Neutral",IF(AND(AN4&gt;0,AN3=0,AN2=0,OR('4.Results-Score'!#REF!="Maybe strong negative",'4.Results-Score'!#REF!="Maybe Negative")),"Maybe Neutral",IF(AND(AN4&gt;0,AN3=0,AN2=0,'4.Results-Score'!#REF!="No strong negative",'4.Results-Score'!#REF!="No negative"),"Neutral",IF(AND(AN3&gt;0,AN2&gt;0,'4.Results-Score'!#REF!="No strong negative",'4.Results-Score'!#REF!="No negative"),"Neutral","No Neutral"))))</f>
        <v>#REF!</v>
      </c>
      <c r="AO8" s="51" t="e">
        <f>IF(OR('4.Results-Score'!#REF!="Strong negative",'4.Results-Score'!#REF!="Negative"),"No Neutral",IF(AND(AO4&gt;0,AO3=0,AO2=0,OR('4.Results-Score'!#REF!="Maybe strong negative",'4.Results-Score'!#REF!="Maybe Negative")),"Maybe Neutral",IF(AND(AO4&gt;0,AO3=0,AO2=0,'4.Results-Score'!#REF!="No strong negative",'4.Results-Score'!#REF!="No negative"),"Neutral",IF(AND(AO3&gt;0,AO2&gt;0,'4.Results-Score'!#REF!="No strong negative",'4.Results-Score'!#REF!="No negative"),"Neutral","No Neutral"))))</f>
        <v>#REF!</v>
      </c>
      <c r="AP8" s="51" t="e">
        <f>IF(OR('4.Results-Score'!#REF!="Strong negative",'4.Results-Score'!#REF!="Negative"),"No Neutral",IF(AND(AP4&gt;0,AP3=0,AP2=0,OR('4.Results-Score'!#REF!="Maybe strong negative",'4.Results-Score'!#REF!="Maybe Negative")),"Maybe Neutral",IF(AND(AP4&gt;0,AP3=0,AP2=0,'4.Results-Score'!#REF!="No strong negative",'4.Results-Score'!#REF!="No negative"),"Neutral",IF(AND(AP3&gt;0,AP2&gt;0,'4.Results-Score'!#REF!="No strong negative",'4.Results-Score'!#REF!="No negative"),"Neutral","No Neutral"))))</f>
        <v>#REF!</v>
      </c>
      <c r="AQ8" s="51" t="e">
        <f>IF(OR('4.Results-Score'!#REF!="Strong negative",'4.Results-Score'!#REF!="Negative"),"No Neutral",IF(AND(AQ4&gt;0,AQ3=0,AQ2=0,OR('4.Results-Score'!#REF!="Maybe strong negative",'4.Results-Score'!#REF!="Maybe Negative")),"Maybe Neutral",IF(AND(AQ4&gt;0,AQ3=0,AQ2=0,'4.Results-Score'!#REF!="No strong negative",'4.Results-Score'!#REF!="No negative"),"Neutral",IF(AND(AQ3&gt;0,AQ2&gt;0,'4.Results-Score'!#REF!="No strong negative",'4.Results-Score'!#REF!="No negative"),"Neutral","No Neutral"))))</f>
        <v>#REF!</v>
      </c>
      <c r="AR8" s="51" t="e">
        <f>IF(OR('4.Results-Score'!#REF!="Strong negative",'4.Results-Score'!#REF!="Negative"),"No Neutral",IF(AND(AR4&gt;0,AR3=0,AR2=0,OR('4.Results-Score'!#REF!="Maybe strong negative",'4.Results-Score'!#REF!="Maybe Negative")),"Maybe Neutral",IF(AND(AR4&gt;0,AR3=0,AR2=0,'4.Results-Score'!#REF!="No strong negative",'4.Results-Score'!#REF!="No negative"),"Neutral",IF(AND(AR3&gt;0,AR2&gt;0,'4.Results-Score'!#REF!="No strong negative",'4.Results-Score'!#REF!="No negative"),"Neutral","No Neutral"))))</f>
        <v>#REF!</v>
      </c>
      <c r="AS8" s="51" t="e">
        <f>IF(OR('4.Results-Score'!#REF!="Strong negative",'4.Results-Score'!#REF!="Negative"),"No Neutral",IF(AND(AS4&gt;0,AS3=0,AS2=0,OR('4.Results-Score'!#REF!="Maybe strong negative",'4.Results-Score'!#REF!="Maybe Negative")),"Maybe Neutral",IF(AND(AS4&gt;0,AS3=0,AS2=0,'4.Results-Score'!#REF!="No strong negative",'4.Results-Score'!#REF!="No negative"),"Neutral",IF(AND(AS3&gt;0,AS2&gt;0,'4.Results-Score'!#REF!="No strong negative",'4.Results-Score'!#REF!="No negative"),"Neutral","No Neutral"))))</f>
        <v>#REF!</v>
      </c>
      <c r="AT8" s="51" t="e">
        <f>IF(OR('4.Results-Score'!#REF!="Strong negative",'4.Results-Score'!#REF!="Negative"),"No Neutral",IF(AND(AT4&gt;0,AT3=0,AT2=0,OR('4.Results-Score'!#REF!="Maybe strong negative",'4.Results-Score'!#REF!="Maybe Negative")),"Maybe Neutral",IF(AND(AT4&gt;0,AT3=0,AT2=0,'4.Results-Score'!#REF!="No strong negative",'4.Results-Score'!#REF!="No negative"),"Neutral",IF(AND(AT3&gt;0,AT2&gt;0,'4.Results-Score'!#REF!="No strong negative",'4.Results-Score'!#REF!="No negative"),"Neutral","No Neutral"))))</f>
        <v>#REF!</v>
      </c>
      <c r="AU8" s="51" t="e">
        <f>IF(OR('4.Results-Score'!#REF!="Strong negative",'4.Results-Score'!#REF!="Negative"),"No Neutral",IF(AND(AU4&gt;0,AU3=0,AU2=0,OR('4.Results-Score'!#REF!="Maybe strong negative",'4.Results-Score'!#REF!="Maybe Negative")),"Maybe Neutral",IF(AND(AU4&gt;0,AU3=0,AU2=0,'4.Results-Score'!#REF!="No strong negative",'4.Results-Score'!#REF!="No negative"),"Neutral",IF(AND(AU3&gt;0,AU2&gt;0,'4.Results-Score'!#REF!="No strong negative",'4.Results-Score'!#REF!="No negative"),"Neutral","No Neutral"))))</f>
        <v>#REF!</v>
      </c>
      <c r="AV8" s="51" t="e">
        <f>IF(OR('4.Results-Score'!#REF!="Strong negative",'4.Results-Score'!#REF!="Negative"),"No Neutral",IF(AND(AV4&gt;0,AV3=0,AV2=0,OR('4.Results-Score'!#REF!="Maybe strong negative",'4.Results-Score'!#REF!="Maybe Negative")),"Maybe Neutral",IF(AND(AV4&gt;0,AV3=0,AV2=0,'4.Results-Score'!#REF!="No strong negative",'4.Results-Score'!#REF!="No negative"),"Neutral",IF(AND(AV3&gt;0,AV2&gt;0,'4.Results-Score'!#REF!="No strong negative",'4.Results-Score'!#REF!="No negative"),"Neutral","No Neutral"))))</f>
        <v>#REF!</v>
      </c>
      <c r="AW8" s="51" t="e">
        <f>IF(OR('4.Results-Score'!#REF!="Strong negative",'4.Results-Score'!#REF!="Negative"),"No Neutral",IF(AND(AW4&gt;0,AW3=0,AW2=0,OR('4.Results-Score'!#REF!="Maybe strong negative",'4.Results-Score'!#REF!="Maybe Negative")),"Maybe Neutral",IF(AND(AW4&gt;0,AW3=0,AW2=0,'4.Results-Score'!#REF!="No strong negative",'4.Results-Score'!#REF!="No negative"),"Neutral",IF(AND(AW3&gt;0,AW2&gt;0,'4.Results-Score'!#REF!="No strong negative",'4.Results-Score'!#REF!="No negative"),"Neutral","No Neutral"))))</f>
        <v>#REF!</v>
      </c>
      <c r="AX8" s="51" t="e">
        <f>IF(OR('4.Results-Score'!#REF!="Strong negative",'4.Results-Score'!#REF!="Negative"),"No Neutral",IF(AND(AX4&gt;0,AX3=0,AX2=0,OR('4.Results-Score'!#REF!="Maybe strong negative",'4.Results-Score'!#REF!="Maybe Negative")),"Maybe Neutral",IF(AND(AX4&gt;0,AX3=0,AX2=0,'4.Results-Score'!#REF!="No strong negative",'4.Results-Score'!#REF!="No negative"),"Neutral",IF(AND(AX3&gt;0,AX2&gt;0,'4.Results-Score'!#REF!="No strong negative",'4.Results-Score'!#REF!="No negative"),"Neutral","No Neutral"))))</f>
        <v>#REF!</v>
      </c>
      <c r="AY8" s="51" t="e">
        <f>IF(OR('4.Results-Score'!#REF!="Strong negative",'4.Results-Score'!#REF!="Negative"),"No Neutral",IF(AND(AY4&gt;0,AY3=0,AY2=0,OR('4.Results-Score'!#REF!="Maybe strong negative",'4.Results-Score'!#REF!="Maybe Negative")),"Maybe Neutral",IF(AND(AY4&gt;0,AY3=0,AY2=0,'4.Results-Score'!#REF!="No strong negative",'4.Results-Score'!#REF!="No negative"),"Neutral",IF(AND(AY3&gt;0,AY2&gt;0,'4.Results-Score'!#REF!="No strong negative",'4.Results-Score'!#REF!="No negative"),"Neutral","No Neutral"))))</f>
        <v>#REF!</v>
      </c>
      <c r="AZ8" s="51" t="e">
        <f>IF(OR('4.Results-Score'!#REF!="Strong negative",'4.Results-Score'!#REF!="Negative"),"No Neutral",IF(AND(AZ4&gt;0,AZ3=0,AZ2=0,OR('4.Results-Score'!#REF!="Maybe strong negative",'4.Results-Score'!#REF!="Maybe Negative")),"Maybe Neutral",IF(AND(AZ4&gt;0,AZ3=0,AZ2=0,'4.Results-Score'!#REF!="No strong negative",'4.Results-Score'!#REF!="No negative"),"Neutral",IF(AND(AZ3&gt;0,AZ2&gt;0,'4.Results-Score'!#REF!="No strong negative",'4.Results-Score'!#REF!="No negative"),"Neutral","No Neutral"))))</f>
        <v>#REF!</v>
      </c>
      <c r="BA8" s="51" t="e">
        <f>IF(OR('4.Results-Score'!#REF!="Strong negative",'4.Results-Score'!#REF!="Negative"),"No Neutral",IF(AND(BA4&gt;0,BA3=0,BA2=0,OR('4.Results-Score'!#REF!="Maybe strong negative",'4.Results-Score'!#REF!="Maybe Negative")),"Maybe Neutral",IF(AND(BA4&gt;0,BA3=0,BA2=0,'4.Results-Score'!#REF!="No strong negative",'4.Results-Score'!#REF!="No negative"),"Neutral",IF(AND(BA3&gt;0,BA2&gt;0,'4.Results-Score'!#REF!="No strong negative",'4.Results-Score'!#REF!="No negative"),"Neutral","No Neutral"))))</f>
        <v>#REF!</v>
      </c>
      <c r="BB8" s="51" t="e">
        <f>IF(OR('4.Results-Score'!#REF!="Strong negative",'4.Results-Score'!#REF!="Negative"),"No Neutral",IF(AND(BB4&gt;0,BB3=0,BB2=0,OR('4.Results-Score'!#REF!="Maybe strong negative",'4.Results-Score'!#REF!="Maybe Negative")),"Maybe Neutral",IF(AND(BB4&gt;0,BB3=0,BB2=0,'4.Results-Score'!#REF!="No strong negative",'4.Results-Score'!#REF!="No negative"),"Neutral",IF(AND(BB3&gt;0,BB2&gt;0,'4.Results-Score'!#REF!="No strong negative",'4.Results-Score'!#REF!="No negative"),"Neutral","No Neutral"))))</f>
        <v>#REF!</v>
      </c>
      <c r="BC8" s="51" t="e">
        <f>IF(OR('4.Results-Score'!#REF!="Strong negative",'4.Results-Score'!#REF!="Negative"),"No Neutral",IF(AND(BC4&gt;0,BC3=0,BC2=0,OR('4.Results-Score'!#REF!="Maybe strong negative",'4.Results-Score'!#REF!="Maybe Negative")),"Maybe Neutral",IF(AND(BC4&gt;0,BC3=0,BC2=0,'4.Results-Score'!#REF!="No strong negative",'4.Results-Score'!#REF!="No negative"),"Neutral",IF(AND(BC3&gt;0,BC2&gt;0,'4.Results-Score'!#REF!="No strong negative",'4.Results-Score'!#REF!="No negative"),"Neutral","No Neutral"))))</f>
        <v>#REF!</v>
      </c>
      <c r="BD8" s="51" t="e">
        <f>IF(OR('4.Results-Score'!#REF!="Strong negative",'4.Results-Score'!#REF!="Negative"),"No Neutral",IF(AND(BD4&gt;0,BD3=0,BD2=0,OR('4.Results-Score'!#REF!="Maybe strong negative",'4.Results-Score'!#REF!="Maybe Negative")),"Maybe Neutral",IF(AND(BD4&gt;0,BD3=0,BD2=0,'4.Results-Score'!#REF!="No strong negative",'4.Results-Score'!#REF!="No negative"),"Neutral",IF(AND(BD3&gt;0,BD2&gt;0,'4.Results-Score'!#REF!="No strong negative",'4.Results-Score'!#REF!="No negative"),"Neutral","No Neutral"))))</f>
        <v>#REF!</v>
      </c>
      <c r="BE8" s="51" t="e">
        <f>IF(OR('4.Results-Score'!#REF!="Strong negative",'4.Results-Score'!#REF!="Negative"),"No Neutral",IF(AND(BE4&gt;0,BE3=0,BE2=0,OR('4.Results-Score'!#REF!="Maybe strong negative",'4.Results-Score'!#REF!="Maybe Negative")),"Maybe Neutral",IF(AND(BE4&gt;0,BE3=0,BE2=0,'4.Results-Score'!#REF!="No strong negative",'4.Results-Score'!#REF!="No negative"),"Neutral",IF(AND(BE3&gt;0,BE2&gt;0,'4.Results-Score'!#REF!="No strong negative",'4.Results-Score'!#REF!="No negative"),"Neutral","No Neutral"))))</f>
        <v>#REF!</v>
      </c>
      <c r="BF8" s="51" t="e">
        <f>IF(OR('4.Results-Score'!#REF!="Strong negative",'4.Results-Score'!#REF!="Negative"),"No Neutral",IF(AND(BF4&gt;0,BF3=0,BF2=0,OR('4.Results-Score'!#REF!="Maybe strong negative",'4.Results-Score'!#REF!="Maybe Negative")),"Maybe Neutral",IF(AND(BF4&gt;0,BF3=0,BF2=0,'4.Results-Score'!#REF!="No strong negative",'4.Results-Score'!#REF!="No negative"),"Neutral",IF(AND(BF3&gt;0,BF2&gt;0,'4.Results-Score'!#REF!="No strong negative",'4.Results-Score'!#REF!="No negative"),"Neutral","No Neutral"))))</f>
        <v>#REF!</v>
      </c>
      <c r="BG8" s="51" t="e">
        <f>IF(OR('4.Results-Score'!#REF!="Strong negative",'4.Results-Score'!#REF!="Negative"),"No Neutral",IF(AND(BG4&gt;0,BG3=0,BG2=0,OR('4.Results-Score'!#REF!="Maybe strong negative",'4.Results-Score'!#REF!="Maybe Negative")),"Maybe Neutral",IF(AND(BG4&gt;0,BG3=0,BG2=0,'4.Results-Score'!#REF!="No strong negative",'4.Results-Score'!#REF!="No negative"),"Neutral",IF(AND(BG3&gt;0,BG2&gt;0,'4.Results-Score'!#REF!="No strong negative",'4.Results-Score'!#REF!="No negative"),"Neutral","No Neutral"))))</f>
        <v>#REF!</v>
      </c>
      <c r="BH8" s="51" t="e">
        <f>IF(OR('4.Results-Score'!#REF!="Strong negative",'4.Results-Score'!#REF!="Negative"),"No Neutral",IF(AND(BH4&gt;0,BH3=0,BH2=0,OR('4.Results-Score'!#REF!="Maybe strong negative",'4.Results-Score'!#REF!="Maybe Negative")),"Maybe Neutral",IF(AND(BH4&gt;0,BH3=0,BH2=0,'4.Results-Score'!#REF!="No strong negative",'4.Results-Score'!#REF!="No negative"),"Neutral",IF(AND(BH3&gt;0,BH2&gt;0,'4.Results-Score'!#REF!="No strong negative",'4.Results-Score'!#REF!="No negative"),"Neutral","No Neutral"))))</f>
        <v>#REF!</v>
      </c>
      <c r="BI8" s="51" t="e">
        <f>IF(OR('4.Results-Score'!#REF!="Strong negative",'4.Results-Score'!#REF!="Negative"),"No Neutral",IF(AND(BI4&gt;0,BI3=0,BI2=0,OR('4.Results-Score'!#REF!="Maybe strong negative",'4.Results-Score'!#REF!="Maybe Negative")),"Maybe Neutral",IF(AND(BI4&gt;0,BI3=0,BI2=0,'4.Results-Score'!#REF!="No strong negative",'4.Results-Score'!#REF!="No negative"),"Neutral",IF(AND(BI3&gt;0,BI2&gt;0,'4.Results-Score'!#REF!="No strong negative",'4.Results-Score'!#REF!="No negative"),"Neutral","No Neutral"))))</f>
        <v>#REF!</v>
      </c>
      <c r="BJ8" s="51" t="e">
        <f>IF(OR('4.Results-Score'!#REF!="Strong negative",'4.Results-Score'!#REF!="Negative"),"No Neutral",IF(AND(BJ4&gt;0,BJ3=0,BJ2=0,OR('4.Results-Score'!#REF!="Maybe strong negative",'4.Results-Score'!#REF!="Maybe Negative")),"Maybe Neutral",IF(AND(BJ4&gt;0,BJ3=0,BJ2=0,'4.Results-Score'!#REF!="No strong negative",'4.Results-Score'!#REF!="No negative"),"Neutral",IF(AND(BJ3&gt;0,BJ2&gt;0,'4.Results-Score'!#REF!="No strong negative",'4.Results-Score'!#REF!="No negative"),"Neutral","No Neutral"))))</f>
        <v>#REF!</v>
      </c>
      <c r="BK8" s="51" t="e">
        <f>IF(OR('4.Results-Score'!#REF!="Strong negative",'4.Results-Score'!#REF!="Negative"),"No Neutral",IF(AND(BK4&gt;0,BK3=0,BK2=0,OR('4.Results-Score'!#REF!="Maybe strong negative",'4.Results-Score'!#REF!="Maybe Negative")),"Maybe Neutral",IF(AND(BK4&gt;0,BK3=0,BK2=0,'4.Results-Score'!#REF!="No strong negative",'4.Results-Score'!#REF!="No negative"),"Neutral",IF(AND(BK3&gt;0,BK2&gt;0,'4.Results-Score'!#REF!="No strong negative",'4.Results-Score'!#REF!="No negative"),"Neutral","No Neutral"))))</f>
        <v>#REF!</v>
      </c>
      <c r="BL8" s="51" t="e">
        <f>IF(OR('4.Results-Score'!#REF!="Strong negative",'4.Results-Score'!#REF!="Negative"),"No Neutral",IF(AND(BL4&gt;0,BL3=0,BL2=0,OR('4.Results-Score'!#REF!="Maybe strong negative",'4.Results-Score'!#REF!="Maybe Negative")),"Maybe Neutral",IF(AND(BL4&gt;0,BL3=0,BL2=0,'4.Results-Score'!#REF!="No strong negative",'4.Results-Score'!#REF!="No negative"),"Neutral",IF(AND(BL3&gt;0,BL2&gt;0,'4.Results-Score'!#REF!="No strong negative",'4.Results-Score'!#REF!="No negative"),"Neutral","No Neutral"))))</f>
        <v>#REF!</v>
      </c>
      <c r="BM8" s="51" t="e">
        <f>IF(OR('4.Results-Score'!#REF!="Strong negative",'4.Results-Score'!#REF!="Negative"),"No Neutral",IF(AND(BM4&gt;0,BM3=0,BM2=0,OR('4.Results-Score'!#REF!="Maybe strong negative",'4.Results-Score'!#REF!="Maybe Negative")),"Maybe Neutral",IF(AND(BM4&gt;0,BM3=0,BM2=0,'4.Results-Score'!#REF!="No strong negative",'4.Results-Score'!#REF!="No negative"),"Neutral",IF(AND(BM3&gt;0,BM2&gt;0,'4.Results-Score'!#REF!="No strong negative",'4.Results-Score'!#REF!="No negative"),"Neutral","No Neutral"))))</f>
        <v>#REF!</v>
      </c>
      <c r="BN8" s="51" t="e">
        <f>IF(OR('4.Results-Score'!#REF!="Strong negative",'4.Results-Score'!#REF!="Negative"),"No Neutral",IF(AND(BN4&gt;0,BN3=0,BN2=0,OR('4.Results-Score'!#REF!="Maybe strong negative",'4.Results-Score'!#REF!="Maybe Negative")),"Maybe Neutral",IF(AND(BN4&gt;0,BN3=0,BN2=0,'4.Results-Score'!#REF!="No strong negative",'4.Results-Score'!#REF!="No negative"),"Neutral",IF(AND(BN3&gt;0,BN2&gt;0,'4.Results-Score'!#REF!="No strong negative",'4.Results-Score'!#REF!="No negative"),"Neutral","No Neutral"))))</f>
        <v>#REF!</v>
      </c>
      <c r="BO8" s="51" t="e">
        <f>IF(OR('4.Results-Score'!#REF!="Strong negative",'4.Results-Score'!#REF!="Negative"),"No Neutral",IF(AND(BO4&gt;0,BO3=0,BO2=0,OR('4.Results-Score'!#REF!="Maybe strong negative",'4.Results-Score'!#REF!="Maybe Negative")),"Maybe Neutral",IF(AND(BO4&gt;0,BO3=0,BO2=0,'4.Results-Score'!#REF!="No strong negative",'4.Results-Score'!#REF!="No negative"),"Neutral",IF(AND(BO3&gt;0,BO2&gt;0,'4.Results-Score'!#REF!="No strong negative",'4.Results-Score'!#REF!="No negative"),"Neutral","No Neutral"))))</f>
        <v>#REF!</v>
      </c>
      <c r="BP8" s="51" t="e">
        <f>IF(OR('4.Results-Score'!#REF!="Strong negative",'4.Results-Score'!#REF!="Negative"),"No Neutral",IF(AND(BP4&gt;0,BP3=0,BP2=0,OR('4.Results-Score'!#REF!="Maybe strong negative",'4.Results-Score'!#REF!="Maybe Negative")),"Maybe Neutral",IF(AND(BP4&gt;0,BP3=0,BP2=0,'4.Results-Score'!#REF!="No strong negative",'4.Results-Score'!#REF!="No negative"),"Neutral",IF(AND(BP3&gt;0,BP2&gt;0,'4.Results-Score'!#REF!="No strong negative",'4.Results-Score'!#REF!="No negative"),"Neutral","No Neutral"))))</f>
        <v>#REF!</v>
      </c>
      <c r="BQ8" s="51" t="e">
        <f>IF(OR('4.Results-Score'!#REF!="Strong negative",'4.Results-Score'!#REF!="Negative"),"No Neutral",IF(AND(BQ4&gt;0,BQ3=0,BQ2=0,OR('4.Results-Score'!#REF!="Maybe strong negative",'4.Results-Score'!#REF!="Maybe Negative")),"Maybe Neutral",IF(AND(BQ4&gt;0,BQ3=0,BQ2=0,'4.Results-Score'!#REF!="No strong negative",'4.Results-Score'!#REF!="No negative"),"Neutral",IF(AND(BQ3&gt;0,BQ2&gt;0,'4.Results-Score'!#REF!="No strong negative",'4.Results-Score'!#REF!="No negative"),"Neutral","No Neutral"))))</f>
        <v>#REF!</v>
      </c>
      <c r="BR8" s="51" t="e">
        <f>IF(OR('4.Results-Score'!#REF!="Strong negative",'4.Results-Score'!#REF!="Negative"),"No Neutral",IF(AND(BR4&gt;0,BR3=0,BR2=0,OR('4.Results-Score'!#REF!="Maybe strong negative",'4.Results-Score'!#REF!="Maybe Negative")),"Maybe Neutral",IF(AND(BR4&gt;0,BR3=0,BR2=0,'4.Results-Score'!#REF!="No strong negative",'4.Results-Score'!#REF!="No negative"),"Neutral",IF(AND(BR3&gt;0,BR2&gt;0,'4.Results-Score'!#REF!="No strong negative",'4.Results-Score'!#REF!="No negative"),"Neutral","No Neutral"))))</f>
        <v>#REF!</v>
      </c>
      <c r="BS8" s="51" t="e">
        <f>IF(OR('4.Results-Score'!#REF!="Strong negative",'4.Results-Score'!#REF!="Negative"),"No Neutral",IF(AND(BS4&gt;0,BS3=0,BS2=0,OR('4.Results-Score'!#REF!="Maybe strong negative",'4.Results-Score'!#REF!="Maybe Negative")),"Maybe Neutral",IF(AND(BS4&gt;0,BS3=0,BS2=0,'4.Results-Score'!#REF!="No strong negative",'4.Results-Score'!#REF!="No negative"),"Neutral",IF(AND(BS3&gt;0,BS2&gt;0,'4.Results-Score'!#REF!="No strong negative",'4.Results-Score'!#REF!="No negative"),"Neutral","No Neutral"))))</f>
        <v>#REF!</v>
      </c>
      <c r="BT8" s="51" t="e">
        <f>IF(OR('4.Results-Score'!#REF!="Strong negative",'4.Results-Score'!#REF!="Negative"),"No Neutral",IF(AND(BT4&gt;0,BT3=0,BT2=0,OR('4.Results-Score'!#REF!="Maybe strong negative",'4.Results-Score'!#REF!="Maybe Negative")),"Maybe Neutral",IF(AND(BT4&gt;0,BT3=0,BT2=0,'4.Results-Score'!#REF!="No strong negative",'4.Results-Score'!#REF!="No negative"),"Neutral",IF(AND(BT3&gt;0,BT2&gt;0,'4.Results-Score'!#REF!="No strong negative",'4.Results-Score'!#REF!="No negative"),"Neutral","No Neutral"))))</f>
        <v>#REF!</v>
      </c>
      <c r="BU8" s="51" t="e">
        <f>IF(OR('4.Results-Score'!#REF!="Strong negative",'4.Results-Score'!#REF!="Negative"),"No Neutral",IF(AND(BU4&gt;0,BU3=0,BU2=0,OR('4.Results-Score'!#REF!="Maybe strong negative",'4.Results-Score'!#REF!="Maybe Negative")),"Maybe Neutral",IF(AND(BU4&gt;0,BU3=0,BU2=0,'4.Results-Score'!#REF!="No strong negative",'4.Results-Score'!#REF!="No negative"),"Neutral",IF(AND(BU3&gt;0,BU2&gt;0,'4.Results-Score'!#REF!="No strong negative",'4.Results-Score'!#REF!="No negative"),"Neutral","No Neutral"))))</f>
        <v>#REF!</v>
      </c>
      <c r="BV8" s="51" t="e">
        <f>IF(OR('4.Results-Score'!#REF!="Strong negative",'4.Results-Score'!#REF!="Negative"),"No Neutral",IF(AND(BV4&gt;0,BV3=0,BV2=0,OR('4.Results-Score'!#REF!="Maybe strong negative",'4.Results-Score'!#REF!="Maybe Negative")),"Maybe Neutral",IF(AND(BV4&gt;0,BV3=0,BV2=0,'4.Results-Score'!#REF!="No strong negative",'4.Results-Score'!#REF!="No negative"),"Neutral",IF(AND(BV3&gt;0,BV2&gt;0,'4.Results-Score'!#REF!="No strong negative",'4.Results-Score'!#REF!="No negative"),"Neutral","No Neutral"))))</f>
        <v>#REF!</v>
      </c>
      <c r="BW8" s="51" t="e">
        <f>IF(OR('4.Results-Score'!#REF!="Strong negative",'4.Results-Score'!#REF!="Negative"),"No Neutral",IF(AND(BW4&gt;0,BW3=0,BW2=0,OR('4.Results-Score'!#REF!="Maybe strong negative",'4.Results-Score'!#REF!="Maybe Negative")),"Maybe Neutral",IF(AND(BW4&gt;0,BW3=0,BW2=0,'4.Results-Score'!#REF!="No strong negative",'4.Results-Score'!#REF!="No negative"),"Neutral",IF(AND(BW3&gt;0,BW2&gt;0,'4.Results-Score'!#REF!="No strong negative",'4.Results-Score'!#REF!="No negative"),"Neutral","No Neutral"))))</f>
        <v>#REF!</v>
      </c>
      <c r="BX8" s="51" t="e">
        <f>IF(OR('4.Results-Score'!#REF!="Strong negative",'4.Results-Score'!#REF!="Negative"),"No Neutral",IF(AND(BX4&gt;0,BX3=0,BX2=0,OR('4.Results-Score'!#REF!="Maybe strong negative",'4.Results-Score'!#REF!="Maybe Negative")),"Maybe Neutral",IF(AND(BX4&gt;0,BX3=0,BX2=0,'4.Results-Score'!#REF!="No strong negative",'4.Results-Score'!#REF!="No negative"),"Neutral",IF(AND(BX3&gt;0,BX2&gt;0,'4.Results-Score'!#REF!="No strong negative",'4.Results-Score'!#REF!="No negative"),"Neutral","No Neutral"))))</f>
        <v>#REF!</v>
      </c>
      <c r="BY8" s="51" t="e">
        <f>IF(OR('4.Results-Score'!#REF!="Strong negative",'4.Results-Score'!#REF!="Negative"),"No Neutral",IF(AND(BY4&gt;0,BY3=0,BY2=0,OR('4.Results-Score'!#REF!="Maybe strong negative",'4.Results-Score'!#REF!="Maybe Negative")),"Maybe Neutral",IF(AND(BY4&gt;0,BY3=0,BY2=0,'4.Results-Score'!#REF!="No strong negative",'4.Results-Score'!#REF!="No negative"),"Neutral",IF(AND(BY3&gt;0,BY2&gt;0,'4.Results-Score'!#REF!="No strong negative",'4.Results-Score'!#REF!="No negative"),"Neutral","No Neutral"))))</f>
        <v>#REF!</v>
      </c>
      <c r="BZ8" s="51" t="e">
        <f>IF(OR('4.Results-Score'!#REF!="Strong negative",'4.Results-Score'!#REF!="Negative"),"No Neutral",IF(AND(BZ4&gt;0,BZ3=0,BZ2=0,OR('4.Results-Score'!#REF!="Maybe strong negative",'4.Results-Score'!#REF!="Maybe Negative")),"Maybe Neutral",IF(AND(BZ4&gt;0,BZ3=0,BZ2=0,'4.Results-Score'!#REF!="No strong negative",'4.Results-Score'!#REF!="No negative"),"Neutral",IF(AND(BZ3&gt;0,BZ2&gt;0,'4.Results-Score'!#REF!="No strong negative",'4.Results-Score'!#REF!="No negative"),"Neutral","No Neutral"))))</f>
        <v>#REF!</v>
      </c>
      <c r="CA8" s="51" t="e">
        <f>IF(OR('4.Results-Score'!#REF!="Strong negative",'4.Results-Score'!#REF!="Negative"),"No Neutral",IF(AND(CA4&gt;0,CA3=0,CA2=0,OR('4.Results-Score'!#REF!="Maybe strong negative",'4.Results-Score'!#REF!="Maybe Negative")),"Maybe Neutral",IF(AND(CA4&gt;0,CA3=0,CA2=0,'4.Results-Score'!#REF!="No strong negative",'4.Results-Score'!#REF!="No negative"),"Neutral",IF(AND(CA3&gt;0,CA2&gt;0,'4.Results-Score'!#REF!="No strong negative",'4.Results-Score'!#REF!="No negative"),"Neutral","No Neutral"))))</f>
        <v>#REF!</v>
      </c>
      <c r="CB8" s="51" t="e">
        <f>IF(OR('4.Results-Score'!#REF!="Strong negative",'4.Results-Score'!#REF!="Negative"),"No Neutral",IF(AND(CB4&gt;0,CB3=0,CB2=0,OR('4.Results-Score'!#REF!="Maybe strong negative",'4.Results-Score'!#REF!="Maybe Negative")),"Maybe Neutral",IF(AND(CB4&gt;0,CB3=0,CB2=0,'4.Results-Score'!#REF!="No strong negative",'4.Results-Score'!#REF!="No negative"),"Neutral",IF(AND(CB3&gt;0,CB2&gt;0,'4.Results-Score'!#REF!="No strong negative",'4.Results-Score'!#REF!="No negative"),"Neutral","No Neutral"))))</f>
        <v>#REF!</v>
      </c>
      <c r="CC8" s="51" t="e">
        <f>IF(OR('4.Results-Score'!#REF!="Strong negative",'4.Results-Score'!#REF!="Negative"),"No Neutral",IF(AND(CC4&gt;0,CC3=0,CC2=0,OR('4.Results-Score'!#REF!="Maybe strong negative",'4.Results-Score'!#REF!="Maybe Negative")),"Maybe Neutral",IF(AND(CC4&gt;0,CC3=0,CC2=0,'4.Results-Score'!#REF!="No strong negative",'4.Results-Score'!#REF!="No negative"),"Neutral",IF(AND(CC3&gt;0,CC2&gt;0,'4.Results-Score'!#REF!="No strong negative",'4.Results-Score'!#REF!="No negative"),"Neutral","No Neutral"))))</f>
        <v>#REF!</v>
      </c>
      <c r="CD8" s="51" t="e">
        <f>IF(OR('4.Results-Score'!#REF!="Strong negative",'4.Results-Score'!#REF!="Negative"),"No Neutral",IF(AND(CD4&gt;0,CD3=0,CD2=0,OR('4.Results-Score'!#REF!="Maybe strong negative",'4.Results-Score'!#REF!="Maybe Negative")),"Maybe Neutral",IF(AND(CD4&gt;0,CD3=0,CD2=0,'4.Results-Score'!#REF!="No strong negative",'4.Results-Score'!#REF!="No negative"),"Neutral",IF(AND(CD3&gt;0,CD2&gt;0,'4.Results-Score'!#REF!="No strong negative",'4.Results-Score'!#REF!="No negative"),"Neutral","No Neutral"))))</f>
        <v>#REF!</v>
      </c>
      <c r="CE8" s="51" t="e">
        <f>IF(OR('4.Results-Score'!#REF!="Strong negative",'4.Results-Score'!#REF!="Negative"),"No Neutral",IF(AND(CE4&gt;0,CE3=0,CE2=0,OR('4.Results-Score'!#REF!="Maybe strong negative",'4.Results-Score'!#REF!="Maybe Negative")),"Maybe Neutral",IF(AND(CE4&gt;0,CE3=0,CE2=0,'4.Results-Score'!#REF!="No strong negative",'4.Results-Score'!#REF!="No negative"),"Neutral",IF(AND(CE3&gt;0,CE2&gt;0,'4.Results-Score'!#REF!="No strong negative",'4.Results-Score'!#REF!="No negative"),"Neutral","No Neutral"))))</f>
        <v>#REF!</v>
      </c>
      <c r="CF8" s="51" t="e">
        <f>IF(OR('4.Results-Score'!#REF!="Strong negative",'4.Results-Score'!#REF!="Negative"),"No Neutral",IF(AND(CF4&gt;0,CF3=0,CF2=0,OR('4.Results-Score'!#REF!="Maybe strong negative",'4.Results-Score'!#REF!="Maybe Negative")),"Maybe Neutral",IF(AND(CF4&gt;0,CF3=0,CF2=0,'4.Results-Score'!#REF!="No strong negative",'4.Results-Score'!#REF!="No negative"),"Neutral",IF(AND(CF3&gt;0,CF2&gt;0,'4.Results-Score'!#REF!="No strong negative",'4.Results-Score'!#REF!="No negative"),"Neutral","No Neutral"))))</f>
        <v>#REF!</v>
      </c>
      <c r="CG8" s="51" t="e">
        <f>IF(OR('4.Results-Score'!#REF!="Strong negative",'4.Results-Score'!#REF!="Negative"),"No Neutral",IF(AND(CG4&gt;0,CG3=0,CG2=0,OR('4.Results-Score'!#REF!="Maybe strong negative",'4.Results-Score'!#REF!="Maybe Negative")),"Maybe Neutral",IF(AND(CG4&gt;0,CG3=0,CG2=0,'4.Results-Score'!#REF!="No strong negative",'4.Results-Score'!#REF!="No negative"),"Neutral",IF(AND(CG3&gt;0,CG2&gt;0,'4.Results-Score'!#REF!="No strong negative",'4.Results-Score'!#REF!="No negative"),"Neutral","No Neutral"))))</f>
        <v>#REF!</v>
      </c>
      <c r="CH8" s="51" t="e">
        <f>IF(OR('4.Results-Score'!#REF!="Strong negative",'4.Results-Score'!#REF!="Negative"),"No Neutral",IF(AND(CH4&gt;0,CH3=0,CH2=0,OR('4.Results-Score'!#REF!="Maybe strong negative",'4.Results-Score'!#REF!="Maybe Negative")),"Maybe Neutral",IF(AND(CH4&gt;0,CH3=0,CH2=0,'4.Results-Score'!#REF!="No strong negative",'4.Results-Score'!#REF!="No negative"),"Neutral",IF(AND(CH3&gt;0,CH2&gt;0,'4.Results-Score'!#REF!="No strong negative",'4.Results-Score'!#REF!="No negative"),"Neutral","No Neutral"))))</f>
        <v>#REF!</v>
      </c>
      <c r="CI8" s="51" t="e">
        <f>IF(OR('4.Results-Score'!#REF!="Strong negative",'4.Results-Score'!#REF!="Negative"),"No Neutral",IF(AND(CI4&gt;0,CI3=0,CI2=0,OR('4.Results-Score'!#REF!="Maybe strong negative",'4.Results-Score'!#REF!="Maybe Negative")),"Maybe Neutral",IF(AND(CI4&gt;0,CI3=0,CI2=0,'4.Results-Score'!#REF!="No strong negative",'4.Results-Score'!#REF!="No negative"),"Neutral",IF(AND(CI3&gt;0,CI2&gt;0,'4.Results-Score'!#REF!="No strong negative",'4.Results-Score'!#REF!="No negative"),"Neutral","No Neutral"))))</f>
        <v>#REF!</v>
      </c>
      <c r="CJ8" s="51" t="e">
        <f>IF(OR('4.Results-Score'!#REF!="Strong negative",'4.Results-Score'!#REF!="Negative"),"No Neutral",IF(AND(CJ4&gt;0,CJ3=0,CJ2=0,OR('4.Results-Score'!#REF!="Maybe strong negative",'4.Results-Score'!#REF!="Maybe Negative")),"Maybe Neutral",IF(AND(CJ4&gt;0,CJ3=0,CJ2=0,'4.Results-Score'!#REF!="No strong negative",'4.Results-Score'!#REF!="No negative"),"Neutral",IF(AND(CJ3&gt;0,CJ2&gt;0,'4.Results-Score'!#REF!="No strong negative",'4.Results-Score'!#REF!="No negative"),"Neutral","No Neutral"))))</f>
        <v>#REF!</v>
      </c>
      <c r="CK8" s="51" t="e">
        <f>IF(OR('4.Results-Score'!#REF!="Strong negative",'4.Results-Score'!#REF!="Negative"),"No Neutral",IF(AND(CK4&gt;0,CK3=0,CK2=0,OR('4.Results-Score'!#REF!="Maybe strong negative",'4.Results-Score'!#REF!="Maybe Negative")),"Maybe Neutral",IF(AND(CK4&gt;0,CK3=0,CK2=0,'4.Results-Score'!#REF!="No strong negative",'4.Results-Score'!#REF!="No negative"),"Neutral",IF(AND(CK3&gt;0,CK2&gt;0,'4.Results-Score'!#REF!="No strong negative",'4.Results-Score'!#REF!="No negative"),"Neutral","No Neutral"))))</f>
        <v>#REF!</v>
      </c>
      <c r="CL8" s="51" t="e">
        <f>IF(OR('4.Results-Score'!#REF!="Strong negative",'4.Results-Score'!#REF!="Negative"),"No Neutral",IF(AND(CL4&gt;0,CL3=0,CL2=0,OR('4.Results-Score'!#REF!="Maybe strong negative",'4.Results-Score'!#REF!="Maybe Negative")),"Maybe Neutral",IF(AND(CL4&gt;0,CL3=0,CL2=0,'4.Results-Score'!#REF!="No strong negative",'4.Results-Score'!#REF!="No negative"),"Neutral",IF(AND(CL3&gt;0,CL2&gt;0,'4.Results-Score'!#REF!="No strong negative",'4.Results-Score'!#REF!="No negative"),"Neutral","No Neutral"))))</f>
        <v>#REF!</v>
      </c>
      <c r="CM8" s="51" t="e">
        <f>IF(OR('4.Results-Score'!#REF!="Strong negative",'4.Results-Score'!#REF!="Negative"),"No Neutral",IF(AND(CM4&gt;0,CM3=0,CM2=0,OR('4.Results-Score'!#REF!="Maybe strong negative",'4.Results-Score'!#REF!="Maybe Negative")),"Maybe Neutral",IF(AND(CM4&gt;0,CM3=0,CM2=0,'4.Results-Score'!#REF!="No strong negative",'4.Results-Score'!#REF!="No negative"),"Neutral",IF(AND(CM3&gt;0,CM2&gt;0,'4.Results-Score'!#REF!="No strong negative",'4.Results-Score'!#REF!="No negative"),"Neutral","No Neutral"))))</f>
        <v>#REF!</v>
      </c>
      <c r="CN8" s="51" t="e">
        <f>IF(OR('4.Results-Score'!#REF!="Strong negative",'4.Results-Score'!#REF!="Negative"),"No Neutral",IF(AND(CN4&gt;0,CN3=0,CN2=0,OR('4.Results-Score'!#REF!="Maybe strong negative",'4.Results-Score'!#REF!="Maybe Negative")),"Maybe Neutral",IF(AND(CN4&gt;0,CN3=0,CN2=0,'4.Results-Score'!#REF!="No strong negative",'4.Results-Score'!#REF!="No negative"),"Neutral",IF(AND(CN3&gt;0,CN2&gt;0,'4.Results-Score'!#REF!="No strong negative",'4.Results-Score'!#REF!="No negative"),"Neutral","No Neutral"))))</f>
        <v>#REF!</v>
      </c>
      <c r="CO8" s="51" t="e">
        <f>IF(OR('4.Results-Score'!#REF!="Strong negative",'4.Results-Score'!#REF!="Negative"),"No Neutral",IF(AND(CO4&gt;0,CO3=0,CO2=0,OR('4.Results-Score'!#REF!="Maybe strong negative",'4.Results-Score'!#REF!="Maybe Negative")),"Maybe Neutral",IF(AND(CO4&gt;0,CO3=0,CO2=0,'4.Results-Score'!#REF!="No strong negative",'4.Results-Score'!#REF!="No negative"),"Neutral",IF(AND(CO3&gt;0,CO2&gt;0,'4.Results-Score'!#REF!="No strong negative",'4.Results-Score'!#REF!="No negative"),"Neutral","No Neutral"))))</f>
        <v>#REF!</v>
      </c>
      <c r="CP8" s="51" t="e">
        <f>IF(OR('4.Results-Score'!#REF!="Strong negative",'4.Results-Score'!#REF!="Negative"),"No Neutral",IF(AND(CP4&gt;0,CP3=0,CP2=0,OR('4.Results-Score'!#REF!="Maybe strong negative",'4.Results-Score'!#REF!="Maybe Negative")),"Maybe Neutral",IF(AND(CP4&gt;0,CP3=0,CP2=0,'4.Results-Score'!#REF!="No strong negative",'4.Results-Score'!#REF!="No negative"),"Neutral",IF(AND(CP3&gt;0,CP2&gt;0,'4.Results-Score'!#REF!="No strong negative",'4.Results-Score'!#REF!="No negative"),"Neutral","No Neutral"))))</f>
        <v>#REF!</v>
      </c>
      <c r="CQ8" s="51" t="e">
        <f>IF(OR('4.Results-Score'!#REF!="Strong negative",'4.Results-Score'!#REF!="Negative"),"No Neutral",IF(AND(CQ4&gt;0,CQ3=0,CQ2=0,OR('4.Results-Score'!#REF!="Maybe strong negative",'4.Results-Score'!#REF!="Maybe Negative")),"Maybe Neutral",IF(AND(CQ4&gt;0,CQ3=0,CQ2=0,'4.Results-Score'!#REF!="No strong negative",'4.Results-Score'!#REF!="No negative"),"Neutral",IF(AND(CQ3&gt;0,CQ2&gt;0,'4.Results-Score'!#REF!="No strong negative",'4.Results-Score'!#REF!="No negative"),"Neutral","No Neutral"))))</f>
        <v>#REF!</v>
      </c>
      <c r="CR8" s="51" t="e">
        <f>IF(OR('4.Results-Score'!#REF!="Strong negative",'4.Results-Score'!#REF!="Negative"),"No Neutral",IF(AND(CR4&gt;0,CR3=0,CR2=0,OR('4.Results-Score'!#REF!="Maybe strong negative",'4.Results-Score'!#REF!="Maybe Negative")),"Maybe Neutral",IF(AND(CR4&gt;0,CR3=0,CR2=0,'4.Results-Score'!#REF!="No strong negative",'4.Results-Score'!#REF!="No negative"),"Neutral",IF(AND(CR3&gt;0,CR2&gt;0,'4.Results-Score'!#REF!="No strong negative",'4.Results-Score'!#REF!="No negative"),"Neutral","No Neutral"))))</f>
        <v>#REF!</v>
      </c>
      <c r="CS8" s="51" t="e">
        <f>IF(OR('4.Results-Score'!#REF!="Strong negative",'4.Results-Score'!#REF!="Negative"),"No Neutral",IF(AND(CS4&gt;0,CS3=0,CS2=0,OR('4.Results-Score'!#REF!="Maybe strong negative",'4.Results-Score'!#REF!="Maybe Negative")),"Maybe Neutral",IF(AND(CS4&gt;0,CS3=0,CS2=0,'4.Results-Score'!#REF!="No strong negative",'4.Results-Score'!#REF!="No negative"),"Neutral",IF(AND(CS3&gt;0,CS2&gt;0,'4.Results-Score'!#REF!="No strong negative",'4.Results-Score'!#REF!="No negative"),"Neutral","No Neutral"))))</f>
        <v>#REF!</v>
      </c>
      <c r="CT8" s="51" t="e">
        <f>IF(OR('4.Results-Score'!#REF!="Strong negative",'4.Results-Score'!#REF!="Negative"),"No Neutral",IF(AND(CT4&gt;0,CT3=0,CT2=0,OR('4.Results-Score'!#REF!="Maybe strong negative",'4.Results-Score'!#REF!="Maybe Negative")),"Maybe Neutral",IF(AND(CT4&gt;0,CT3=0,CT2=0,'4.Results-Score'!#REF!="No strong negative",'4.Results-Score'!#REF!="No negative"),"Neutral",IF(AND(CT3&gt;0,CT2&gt;0,'4.Results-Score'!#REF!="No strong negative",'4.Results-Score'!#REF!="No negative"),"Neutral","No Neutral"))))</f>
        <v>#REF!</v>
      </c>
      <c r="CU8" s="51" t="e">
        <f>IF(OR('4.Results-Score'!#REF!="Strong negative",'4.Results-Score'!#REF!="Negative"),"No Neutral",IF(AND(CU4&gt;0,CU3=0,CU2=0,OR('4.Results-Score'!#REF!="Maybe strong negative",'4.Results-Score'!#REF!="Maybe Negative")),"Maybe Neutral",IF(AND(CU4&gt;0,CU3=0,CU2=0,'4.Results-Score'!#REF!="No strong negative",'4.Results-Score'!#REF!="No negative"),"Neutral",IF(AND(CU3&gt;0,CU2&gt;0,'4.Results-Score'!#REF!="No strong negative",'4.Results-Score'!#REF!="No negative"),"Neutral","No Neutral"))))</f>
        <v>#REF!</v>
      </c>
      <c r="CV8" s="51" t="e">
        <f>IF(OR('4.Results-Score'!#REF!="Strong negative",'4.Results-Score'!#REF!="Negative"),"No Neutral",IF(AND(CV4&gt;0,CV3=0,CV2=0,OR('4.Results-Score'!#REF!="Maybe strong negative",'4.Results-Score'!#REF!="Maybe Negative")),"Maybe Neutral",IF(AND(CV4&gt;0,CV3=0,CV2=0,'4.Results-Score'!#REF!="No strong negative",'4.Results-Score'!#REF!="No negative"),"Neutral",IF(AND(CV3&gt;0,CV2&gt;0,'4.Results-Score'!#REF!="No strong negative",'4.Results-Score'!#REF!="No negative"),"Neutral","No Neutral"))))</f>
        <v>#REF!</v>
      </c>
      <c r="CW8" s="51" t="e">
        <f>IF(OR('4.Results-Score'!#REF!="Strong negative",'4.Results-Score'!#REF!="Negative"),"No Neutral",IF(AND(CW4&gt;0,CW3=0,CW2=0,OR('4.Results-Score'!#REF!="Maybe strong negative",'4.Results-Score'!#REF!="Maybe Negative")),"Maybe Neutral",IF(AND(CW4&gt;0,CW3=0,CW2=0,'4.Results-Score'!#REF!="No strong negative",'4.Results-Score'!#REF!="No negative"),"Neutral",IF(AND(CW3&gt;0,CW2&gt;0,'4.Results-Score'!#REF!="No strong negative",'4.Results-Score'!#REF!="No negative"),"Neutral","No Neutral"))))</f>
        <v>#REF!</v>
      </c>
      <c r="CX8" s="51" t="e">
        <f>IF(OR('4.Results-Score'!#REF!="Strong negative",'4.Results-Score'!#REF!="Negative"),"No Neutral",IF(AND(CX4&gt;0,CX3=0,CX2=0,OR('4.Results-Score'!#REF!="Maybe strong negative",'4.Results-Score'!#REF!="Maybe Negative")),"Maybe Neutral",IF(AND(CX4&gt;0,CX3=0,CX2=0,'4.Results-Score'!#REF!="No strong negative",'4.Results-Score'!#REF!="No negative"),"Neutral",IF(AND(CX3&gt;0,CX2&gt;0,'4.Results-Score'!#REF!="No strong negative",'4.Results-Score'!#REF!="No negative"),"Neutral","No Neutral"))))</f>
        <v>#REF!</v>
      </c>
    </row>
    <row r="9" spans="2:102" s="52" customFormat="1" ht="22.5" customHeight="1">
      <c r="B9" s="51" t="s">
        <v>264</v>
      </c>
      <c r="C9" s="51" t="str">
        <f>IF(AND(C3&gt;0,C2=0,'4.Results-Score'!C3="No strong negative",'4.Results-Score'!C4="No negative",'2.Questionaire'!D38&lt;&gt;"Yes",'2.Questionaire'!D39&lt;&gt;"Yes"),"Positive",IF(AND(C3&gt;0,C2=0,'2.Questionaire'!D38&lt;&gt;"Yes",'2.Questionaire'!D39&lt;&gt;"Yes",OR('4.Results-Score'!C3="Maybe strong negative",'4.Results-Score'!C4="Maybe negative")),"Maybe positive","No positive"))</f>
        <v>No positive</v>
      </c>
      <c r="D9" s="51" t="str">
        <f>IF(AND(D3&gt;0,D2=0,'4.Results-Score'!D3="No strong negative",'4.Results-Score'!D4="No negative",'2.Questionaire'!E38&lt;&gt;"Yes",'2.Questionaire'!E39&lt;&gt;"Yes"),"Positive",IF(AND(D3&gt;0,D2=0,'2.Questionaire'!E38&lt;&gt;"Yes",'2.Questionaire'!E39&lt;&gt;"Yes",OR('4.Results-Score'!D3="Maybe strong negative",'4.Results-Score'!D4="Maybe negative")),"Maybe positive","No positive"))</f>
        <v>No positive</v>
      </c>
      <c r="E9" s="51" t="str">
        <f>IF(AND(E3&gt;0,E2=0,'4.Results-Score'!E3="No strong negative",'4.Results-Score'!E4="No negative",'2.Questionaire'!F38&lt;&gt;"Yes",'2.Questionaire'!F39&lt;&gt;"Yes"),"Positive",IF(AND(E3&gt;0,E2=0,'2.Questionaire'!F38&lt;&gt;"Yes",'2.Questionaire'!F39&lt;&gt;"Yes",OR('4.Results-Score'!E3="Maybe strong negative",'4.Results-Score'!E4="Maybe negative")),"Maybe positive","No positive"))</f>
        <v>No positive</v>
      </c>
      <c r="F9" s="51" t="str">
        <f>IF(AND(F3&gt;0,F2=0,'4.Results-Score'!F3="No strong negative",'4.Results-Score'!F4="No negative",'2.Questionaire'!G38&lt;&gt;"Yes",'2.Questionaire'!G39&lt;&gt;"Yes"),"Positive",IF(AND(F3&gt;0,F2=0,'2.Questionaire'!G38&lt;&gt;"Yes",'2.Questionaire'!G39&lt;&gt;"Yes",OR('4.Results-Score'!F3="Maybe strong negative",'4.Results-Score'!F4="Maybe negative")),"Maybe positive","No positive"))</f>
        <v>No positive</v>
      </c>
      <c r="G9" s="51" t="str">
        <f>IF(AND(G3&gt;0,G2=0,'4.Results-Score'!G3="No strong negative",'4.Results-Score'!G4="No negative",'2.Questionaire'!H38&lt;&gt;"Yes",'2.Questionaire'!H39&lt;&gt;"Yes"),"Positive",IF(AND(G3&gt;0,G2=0,'2.Questionaire'!H38&lt;&gt;"Yes",'2.Questionaire'!H39&lt;&gt;"Yes",OR('4.Results-Score'!G3="Maybe strong negative",'4.Results-Score'!G4="Maybe negative")),"Maybe positive","No positive"))</f>
        <v>No positive</v>
      </c>
      <c r="H9" s="51" t="str">
        <f>IF(AND(H3&gt;0,H2=0,'4.Results-Score'!H3="No strong negative",'4.Results-Score'!H4="No negative",'2.Questionaire'!I38&lt;&gt;"Yes",'2.Questionaire'!I39&lt;&gt;"Yes"),"Positive",IF(AND(H3&gt;0,H2=0,'2.Questionaire'!I38&lt;&gt;"Yes",'2.Questionaire'!I39&lt;&gt;"Yes",OR('4.Results-Score'!H3="Maybe strong negative",'4.Results-Score'!H4="Maybe negative")),"Maybe positive","No positive"))</f>
        <v>No positive</v>
      </c>
      <c r="I9" s="51" t="str">
        <f>IF(AND(I3&gt;0,I2=0,'4.Results-Score'!I3="No strong negative",'4.Results-Score'!I4="No negative",'2.Questionaire'!J38&lt;&gt;"Yes",'2.Questionaire'!J39&lt;&gt;"Yes"),"Positive",IF(AND(I3&gt;0,I2=0,'2.Questionaire'!J38&lt;&gt;"Yes",'2.Questionaire'!J39&lt;&gt;"Yes",OR('4.Results-Score'!I3="Maybe strong negative",'4.Results-Score'!I4="Maybe negative")),"Maybe positive","No positive"))</f>
        <v>No positive</v>
      </c>
      <c r="J9" s="51" t="str">
        <f>IF(AND(J3&gt;0,J2=0,'4.Results-Score'!J3="No strong negative",'4.Results-Score'!J4="No negative",'2.Questionaire'!K38&lt;&gt;"Yes",'2.Questionaire'!K39&lt;&gt;"Yes"),"Positive",IF(AND(J3&gt;0,J2=0,'2.Questionaire'!K38&lt;&gt;"Yes",'2.Questionaire'!K39&lt;&gt;"Yes",OR('4.Results-Score'!J3="Maybe strong negative",'4.Results-Score'!J4="Maybe negative")),"Maybe positive","No positive"))</f>
        <v>No positive</v>
      </c>
      <c r="K9" s="51" t="str">
        <f>IF(AND(K3&gt;0,K2=0,'4.Results-Score'!K3="No strong negative",'4.Results-Score'!K4="No negative",'2.Questionaire'!L38&lt;&gt;"Yes",'2.Questionaire'!L39&lt;&gt;"Yes"),"Positive",IF(AND(K3&gt;0,K2=0,'2.Questionaire'!L38&lt;&gt;"Yes",'2.Questionaire'!L39&lt;&gt;"Yes",OR('4.Results-Score'!K3="Maybe strong negative",'4.Results-Score'!K4="Maybe negative")),"Maybe positive","No positive"))</f>
        <v>No positive</v>
      </c>
      <c r="L9" s="51" t="str">
        <f>IF(AND(L3&gt;0,L2=0,'4.Results-Score'!L3="No strong negative",'4.Results-Score'!L4="No negative",'2.Questionaire'!M38&lt;&gt;"Yes",'2.Questionaire'!M39&lt;&gt;"Yes"),"Positive",IF(AND(L3&gt;0,L2=0,'2.Questionaire'!M38&lt;&gt;"Yes",'2.Questionaire'!M39&lt;&gt;"Yes",OR('4.Results-Score'!L3="Maybe strong negative",'4.Results-Score'!L4="Maybe negative")),"Maybe positive","No positive"))</f>
        <v>No positive</v>
      </c>
      <c r="M9" s="51" t="e">
        <f>IF(AND(M3&gt;0,M2=0,'4.Results-Score'!#REF!="No strong negative",'4.Results-Score'!#REF!="No negative",'2.Questionaire'!#REF!&lt;&gt;"Yes",'2.Questionaire'!#REF!&lt;&gt;"Yes"),"Positive",IF(AND(M3&gt;0,M2=0,'2.Questionaire'!#REF!&lt;&gt;"Yes",'2.Questionaire'!#REF!&lt;&gt;"Yes",OR('4.Results-Score'!#REF!="Maybe strong negative",'4.Results-Score'!#REF!="Maybe negative")),"Maybe positive","No positive"))</f>
        <v>#REF!</v>
      </c>
      <c r="N9" s="51" t="e">
        <f>IF(AND(N3&gt;0,N2=0,'4.Results-Score'!#REF!="No strong negative",'4.Results-Score'!#REF!="No negative",'2.Questionaire'!#REF!&lt;&gt;"Yes",'2.Questionaire'!#REF!&lt;&gt;"Yes"),"Positive",IF(AND(N3&gt;0,N2=0,'2.Questionaire'!#REF!&lt;&gt;"Yes",'2.Questionaire'!#REF!&lt;&gt;"Yes",OR('4.Results-Score'!#REF!="Maybe strong negative",'4.Results-Score'!#REF!="Maybe negative")),"Maybe positive","No positive"))</f>
        <v>#REF!</v>
      </c>
      <c r="O9" s="51" t="e">
        <f>IF(AND(O3&gt;0,O2=0,'4.Results-Score'!#REF!="No strong negative",'4.Results-Score'!#REF!="No negative",'2.Questionaire'!#REF!&lt;&gt;"Yes",'2.Questionaire'!#REF!&lt;&gt;"Yes"),"Positive",IF(AND(O3&gt;0,O2=0,'2.Questionaire'!#REF!&lt;&gt;"Yes",'2.Questionaire'!#REF!&lt;&gt;"Yes",OR('4.Results-Score'!#REF!="Maybe strong negative",'4.Results-Score'!#REF!="Maybe negative")),"Maybe positive","No positive"))</f>
        <v>#REF!</v>
      </c>
      <c r="P9" s="51" t="e">
        <f>IF(AND(P3&gt;0,P2=0,'4.Results-Score'!#REF!="No strong negative",'4.Results-Score'!#REF!="No negative",'2.Questionaire'!#REF!&lt;&gt;"Yes",'2.Questionaire'!#REF!&lt;&gt;"Yes"),"Positive",IF(AND(P3&gt;0,P2=0,'2.Questionaire'!#REF!&lt;&gt;"Yes",'2.Questionaire'!#REF!&lt;&gt;"Yes",OR('4.Results-Score'!#REF!="Maybe strong negative",'4.Results-Score'!#REF!="Maybe negative")),"Maybe positive","No positive"))</f>
        <v>#REF!</v>
      </c>
      <c r="Q9" s="51" t="e">
        <f>IF(AND(Q3&gt;0,Q2=0,'4.Results-Score'!#REF!="No strong negative",'4.Results-Score'!#REF!="No negative",'2.Questionaire'!#REF!&lt;&gt;"Yes",'2.Questionaire'!#REF!&lt;&gt;"Yes"),"Positive",IF(AND(Q3&gt;0,Q2=0,'2.Questionaire'!#REF!&lt;&gt;"Yes",'2.Questionaire'!#REF!&lt;&gt;"Yes",OR('4.Results-Score'!#REF!="Maybe strong negative",'4.Results-Score'!#REF!="Maybe negative")),"Maybe positive","No positive"))</f>
        <v>#REF!</v>
      </c>
      <c r="R9" s="51" t="e">
        <f>IF(AND(R3&gt;0,R2=0,'4.Results-Score'!#REF!="No strong negative",'4.Results-Score'!#REF!="No negative",'2.Questionaire'!#REF!&lt;&gt;"Yes",'2.Questionaire'!#REF!&lt;&gt;"Yes"),"Positive",IF(AND(R3&gt;0,R2=0,'2.Questionaire'!#REF!&lt;&gt;"Yes",'2.Questionaire'!#REF!&lt;&gt;"Yes",OR('4.Results-Score'!#REF!="Maybe strong negative",'4.Results-Score'!#REF!="Maybe negative")),"Maybe positive","No positive"))</f>
        <v>#REF!</v>
      </c>
      <c r="S9" s="51" t="e">
        <f>IF(AND(S3&gt;0,S2=0,'4.Results-Score'!#REF!="No strong negative",'4.Results-Score'!#REF!="No negative",'2.Questionaire'!#REF!&lt;&gt;"Yes",'2.Questionaire'!#REF!&lt;&gt;"Yes"),"Positive",IF(AND(S3&gt;0,S2=0,'2.Questionaire'!#REF!&lt;&gt;"Yes",'2.Questionaire'!#REF!&lt;&gt;"Yes",OR('4.Results-Score'!#REF!="Maybe strong negative",'4.Results-Score'!#REF!="Maybe negative")),"Maybe positive","No positive"))</f>
        <v>#REF!</v>
      </c>
      <c r="T9" s="51" t="e">
        <f>IF(AND(T3&gt;0,T2=0,'4.Results-Score'!#REF!="No strong negative",'4.Results-Score'!#REF!="No negative",'2.Questionaire'!#REF!&lt;&gt;"Yes",'2.Questionaire'!#REF!&lt;&gt;"Yes"),"Positive",IF(AND(T3&gt;0,T2=0,'2.Questionaire'!#REF!&lt;&gt;"Yes",'2.Questionaire'!#REF!&lt;&gt;"Yes",OR('4.Results-Score'!#REF!="Maybe strong negative",'4.Results-Score'!#REF!="Maybe negative")),"Maybe positive","No positive"))</f>
        <v>#REF!</v>
      </c>
      <c r="U9" s="51" t="e">
        <f>IF(AND(U3&gt;0,U2=0,'4.Results-Score'!#REF!="No strong negative",'4.Results-Score'!#REF!="No negative",'2.Questionaire'!#REF!&lt;&gt;"Yes",'2.Questionaire'!#REF!&lt;&gt;"Yes"),"Positive",IF(AND(U3&gt;0,U2=0,'2.Questionaire'!#REF!&lt;&gt;"Yes",'2.Questionaire'!#REF!&lt;&gt;"Yes",OR('4.Results-Score'!#REF!="Maybe strong negative",'4.Results-Score'!#REF!="Maybe negative")),"Maybe positive","No positive"))</f>
        <v>#REF!</v>
      </c>
      <c r="V9" s="51" t="e">
        <f>IF(AND(V3&gt;0,V2=0,'4.Results-Score'!#REF!="No strong negative",'4.Results-Score'!#REF!="No negative",'2.Questionaire'!#REF!&lt;&gt;"Yes",'2.Questionaire'!#REF!&lt;&gt;"Yes"),"Positive",IF(AND(V3&gt;0,V2=0,'2.Questionaire'!#REF!&lt;&gt;"Yes",'2.Questionaire'!#REF!&lt;&gt;"Yes",OR('4.Results-Score'!#REF!="Maybe strong negative",'4.Results-Score'!#REF!="Maybe negative")),"Maybe positive","No positive"))</f>
        <v>#REF!</v>
      </c>
      <c r="W9" s="51" t="e">
        <f>IF(AND(W3&gt;0,W2=0,'4.Results-Score'!#REF!="No strong negative",'4.Results-Score'!#REF!="No negative",'2.Questionaire'!#REF!&lt;&gt;"Yes",'2.Questionaire'!#REF!&lt;&gt;"Yes"),"Positive",IF(AND(W3&gt;0,W2=0,'2.Questionaire'!#REF!&lt;&gt;"Yes",'2.Questionaire'!#REF!&lt;&gt;"Yes",OR('4.Results-Score'!#REF!="Maybe strong negative",'4.Results-Score'!#REF!="Maybe negative")),"Maybe positive","No positive"))</f>
        <v>#REF!</v>
      </c>
      <c r="X9" s="51" t="e">
        <f>IF(AND(X3&gt;0,X2=0,'4.Results-Score'!#REF!="No strong negative",'4.Results-Score'!#REF!="No negative",'2.Questionaire'!#REF!&lt;&gt;"Yes",'2.Questionaire'!#REF!&lt;&gt;"Yes"),"Positive",IF(AND(X3&gt;0,X2=0,'2.Questionaire'!#REF!&lt;&gt;"Yes",'2.Questionaire'!#REF!&lt;&gt;"Yes",OR('4.Results-Score'!#REF!="Maybe strong negative",'4.Results-Score'!#REF!="Maybe negative")),"Maybe positive","No positive"))</f>
        <v>#REF!</v>
      </c>
      <c r="Y9" s="51" t="e">
        <f>IF(AND(Y3&gt;0,Y2=0,'4.Results-Score'!#REF!="No strong negative",'4.Results-Score'!#REF!="No negative",'2.Questionaire'!#REF!&lt;&gt;"Yes",'2.Questionaire'!#REF!&lt;&gt;"Yes"),"Positive",IF(AND(Y3&gt;0,Y2=0,'2.Questionaire'!#REF!&lt;&gt;"Yes",'2.Questionaire'!#REF!&lt;&gt;"Yes",OR('4.Results-Score'!#REF!="Maybe strong negative",'4.Results-Score'!#REF!="Maybe negative")),"Maybe positive","No positive"))</f>
        <v>#REF!</v>
      </c>
      <c r="Z9" s="51" t="e">
        <f>IF(AND(Z3&gt;0,Z2=0,'4.Results-Score'!#REF!="No strong negative",'4.Results-Score'!#REF!="No negative",'2.Questionaire'!#REF!&lt;&gt;"Yes",'2.Questionaire'!#REF!&lt;&gt;"Yes"),"Positive",IF(AND(Z3&gt;0,Z2=0,'2.Questionaire'!#REF!&lt;&gt;"Yes",'2.Questionaire'!#REF!&lt;&gt;"Yes",OR('4.Results-Score'!#REF!="Maybe strong negative",'4.Results-Score'!#REF!="Maybe negative")),"Maybe positive","No positive"))</f>
        <v>#REF!</v>
      </c>
      <c r="AA9" s="51" t="e">
        <f>IF(AND(AA3&gt;0,AA2=0,'4.Results-Score'!#REF!="No strong negative",'4.Results-Score'!#REF!="No negative",'2.Questionaire'!#REF!&lt;&gt;"Yes",'2.Questionaire'!#REF!&lt;&gt;"Yes"),"Positive",IF(AND(AA3&gt;0,AA2=0,'2.Questionaire'!#REF!&lt;&gt;"Yes",'2.Questionaire'!#REF!&lt;&gt;"Yes",OR('4.Results-Score'!#REF!="Maybe strong negative",'4.Results-Score'!#REF!="Maybe negative")),"Maybe positive","No positive"))</f>
        <v>#REF!</v>
      </c>
      <c r="AB9" s="51" t="e">
        <f>IF(AND(AB3&gt;0,AB2=0,'4.Results-Score'!#REF!="No strong negative",'4.Results-Score'!#REF!="No negative",'2.Questionaire'!#REF!&lt;&gt;"Yes",'2.Questionaire'!#REF!&lt;&gt;"Yes"),"Positive",IF(AND(AB3&gt;0,AB2=0,'2.Questionaire'!#REF!&lt;&gt;"Yes",'2.Questionaire'!#REF!&lt;&gt;"Yes",OR('4.Results-Score'!#REF!="Maybe strong negative",'4.Results-Score'!#REF!="Maybe negative")),"Maybe positive","No positive"))</f>
        <v>#REF!</v>
      </c>
      <c r="AC9" s="51" t="e">
        <f>IF(AND(AC3&gt;0,AC2=0,'4.Results-Score'!#REF!="No strong negative",'4.Results-Score'!#REF!="No negative",'2.Questionaire'!#REF!&lt;&gt;"Yes",'2.Questionaire'!#REF!&lt;&gt;"Yes"),"Positive",IF(AND(AC3&gt;0,AC2=0,'2.Questionaire'!#REF!&lt;&gt;"Yes",'2.Questionaire'!#REF!&lt;&gt;"Yes",OR('4.Results-Score'!#REF!="Maybe strong negative",'4.Results-Score'!#REF!="Maybe negative")),"Maybe positive","No positive"))</f>
        <v>#REF!</v>
      </c>
      <c r="AD9" s="51" t="e">
        <f>IF(AND(AD3&gt;0,AD2=0,'4.Results-Score'!#REF!="No strong negative",'4.Results-Score'!#REF!="No negative",'2.Questionaire'!#REF!&lt;&gt;"Yes",'2.Questionaire'!#REF!&lt;&gt;"Yes"),"Positive",IF(AND(AD3&gt;0,AD2=0,'2.Questionaire'!#REF!&lt;&gt;"Yes",'2.Questionaire'!#REF!&lt;&gt;"Yes",OR('4.Results-Score'!#REF!="Maybe strong negative",'4.Results-Score'!#REF!="Maybe negative")),"Maybe positive","No positive"))</f>
        <v>#REF!</v>
      </c>
      <c r="AE9" s="51" t="e">
        <f>IF(AND(AE3&gt;0,AE2=0,'4.Results-Score'!#REF!="No strong negative",'4.Results-Score'!#REF!="No negative",'2.Questionaire'!#REF!&lt;&gt;"Yes",'2.Questionaire'!#REF!&lt;&gt;"Yes"),"Positive",IF(AND(AE3&gt;0,AE2=0,'2.Questionaire'!#REF!&lt;&gt;"Yes",'2.Questionaire'!#REF!&lt;&gt;"Yes",OR('4.Results-Score'!#REF!="Maybe strong negative",'4.Results-Score'!#REF!="Maybe negative")),"Maybe positive","No positive"))</f>
        <v>#REF!</v>
      </c>
      <c r="AF9" s="51" t="e">
        <f>IF(AND(AF3&gt;0,AF2=0,'4.Results-Score'!#REF!="No strong negative",'4.Results-Score'!#REF!="No negative",'2.Questionaire'!#REF!&lt;&gt;"Yes",'2.Questionaire'!#REF!&lt;&gt;"Yes"),"Positive",IF(AND(AF3&gt;0,AF2=0,'2.Questionaire'!#REF!&lt;&gt;"Yes",'2.Questionaire'!#REF!&lt;&gt;"Yes",OR('4.Results-Score'!#REF!="Maybe strong negative",'4.Results-Score'!#REF!="Maybe negative")),"Maybe positive","No positive"))</f>
        <v>#REF!</v>
      </c>
      <c r="AG9" s="51" t="e">
        <f>IF(AND(AG3&gt;0,AG2=0,'4.Results-Score'!#REF!="No strong negative",'4.Results-Score'!#REF!="No negative",'2.Questionaire'!#REF!&lt;&gt;"Yes",'2.Questionaire'!#REF!&lt;&gt;"Yes"),"Positive",IF(AND(AG3&gt;0,AG2=0,'2.Questionaire'!#REF!&lt;&gt;"Yes",'2.Questionaire'!#REF!&lt;&gt;"Yes",OR('4.Results-Score'!#REF!="Maybe strong negative",'4.Results-Score'!#REF!="Maybe negative")),"Maybe positive","No positive"))</f>
        <v>#REF!</v>
      </c>
      <c r="AH9" s="51" t="e">
        <f>IF(AND(AH3&gt;0,AH2=0,'4.Results-Score'!#REF!="No strong negative",'4.Results-Score'!#REF!="No negative",'2.Questionaire'!#REF!&lt;&gt;"Yes",'2.Questionaire'!#REF!&lt;&gt;"Yes"),"Positive",IF(AND(AH3&gt;0,AH2=0,'2.Questionaire'!#REF!&lt;&gt;"Yes",'2.Questionaire'!#REF!&lt;&gt;"Yes",OR('4.Results-Score'!#REF!="Maybe strong negative",'4.Results-Score'!#REF!="Maybe negative")),"Maybe positive","No positive"))</f>
        <v>#REF!</v>
      </c>
      <c r="AI9" s="51" t="e">
        <f>IF(AND(AI3&gt;0,AI2=0,'4.Results-Score'!#REF!="No strong negative",'4.Results-Score'!#REF!="No negative",'2.Questionaire'!#REF!&lt;&gt;"Yes",'2.Questionaire'!#REF!&lt;&gt;"Yes"),"Positive",IF(AND(AI3&gt;0,AI2=0,'2.Questionaire'!#REF!&lt;&gt;"Yes",'2.Questionaire'!#REF!&lt;&gt;"Yes",OR('4.Results-Score'!#REF!="Maybe strong negative",'4.Results-Score'!#REF!="Maybe negative")),"Maybe positive","No positive"))</f>
        <v>#REF!</v>
      </c>
      <c r="AJ9" s="51" t="e">
        <f>IF(AND(AJ3&gt;0,AJ2=0,'4.Results-Score'!#REF!="No strong negative",'4.Results-Score'!#REF!="No negative",'2.Questionaire'!#REF!&lt;&gt;"Yes",'2.Questionaire'!#REF!&lt;&gt;"Yes"),"Positive",IF(AND(AJ3&gt;0,AJ2=0,'2.Questionaire'!#REF!&lt;&gt;"Yes",'2.Questionaire'!#REF!&lt;&gt;"Yes",OR('4.Results-Score'!#REF!="Maybe strong negative",'4.Results-Score'!#REF!="Maybe negative")),"Maybe positive","No positive"))</f>
        <v>#REF!</v>
      </c>
      <c r="AK9" s="51" t="e">
        <f>IF(AND(AK3&gt;0,AK2=0,'4.Results-Score'!#REF!="No strong negative",'4.Results-Score'!#REF!="No negative",'2.Questionaire'!#REF!&lt;&gt;"Yes",'2.Questionaire'!#REF!&lt;&gt;"Yes"),"Positive",IF(AND(AK3&gt;0,AK2=0,'2.Questionaire'!#REF!&lt;&gt;"Yes",'2.Questionaire'!#REF!&lt;&gt;"Yes",OR('4.Results-Score'!#REF!="Maybe strong negative",'4.Results-Score'!#REF!="Maybe negative")),"Maybe positive","No positive"))</f>
        <v>#REF!</v>
      </c>
      <c r="AL9" s="51" t="e">
        <f>IF(AND(AL3&gt;0,AL2=0,'4.Results-Score'!#REF!="No strong negative",'4.Results-Score'!#REF!="No negative",'2.Questionaire'!#REF!&lt;&gt;"Yes",'2.Questionaire'!#REF!&lt;&gt;"Yes"),"Positive",IF(AND(AL3&gt;0,AL2=0,'2.Questionaire'!#REF!&lt;&gt;"Yes",'2.Questionaire'!#REF!&lt;&gt;"Yes",OR('4.Results-Score'!#REF!="Maybe strong negative",'4.Results-Score'!#REF!="Maybe negative")),"Maybe positive","No positive"))</f>
        <v>#REF!</v>
      </c>
      <c r="AM9" s="51" t="e">
        <f>IF(AND(AM3&gt;0,AM2=0,'4.Results-Score'!#REF!="No strong negative",'4.Results-Score'!#REF!="No negative",'2.Questionaire'!#REF!&lt;&gt;"Yes",'2.Questionaire'!#REF!&lt;&gt;"Yes"),"Positive",IF(AND(AM3&gt;0,AM2=0,'2.Questionaire'!#REF!&lt;&gt;"Yes",'2.Questionaire'!#REF!&lt;&gt;"Yes",OR('4.Results-Score'!#REF!="Maybe strong negative",'4.Results-Score'!#REF!="Maybe negative")),"Maybe positive","No positive"))</f>
        <v>#REF!</v>
      </c>
      <c r="AN9" s="51" t="e">
        <f>IF(AND(AN3&gt;0,AN2=0,'4.Results-Score'!#REF!="No strong negative",'4.Results-Score'!#REF!="No negative",'2.Questionaire'!#REF!&lt;&gt;"Yes",'2.Questionaire'!#REF!&lt;&gt;"Yes"),"Positive",IF(AND(AN3&gt;0,AN2=0,'2.Questionaire'!#REF!&lt;&gt;"Yes",'2.Questionaire'!#REF!&lt;&gt;"Yes",OR('4.Results-Score'!#REF!="Maybe strong negative",'4.Results-Score'!#REF!="Maybe negative")),"Maybe positive","No positive"))</f>
        <v>#REF!</v>
      </c>
      <c r="AO9" s="51" t="e">
        <f>IF(AND(AO3&gt;0,AO2=0,'4.Results-Score'!#REF!="No strong negative",'4.Results-Score'!#REF!="No negative",'2.Questionaire'!#REF!&lt;&gt;"Yes",'2.Questionaire'!#REF!&lt;&gt;"Yes"),"Positive",IF(AND(AO3&gt;0,AO2=0,'2.Questionaire'!#REF!&lt;&gt;"Yes",'2.Questionaire'!#REF!&lt;&gt;"Yes",OR('4.Results-Score'!#REF!="Maybe strong negative",'4.Results-Score'!#REF!="Maybe negative")),"Maybe positive","No positive"))</f>
        <v>#REF!</v>
      </c>
      <c r="AP9" s="51" t="e">
        <f>IF(AND(AP3&gt;0,AP2=0,'4.Results-Score'!#REF!="No strong negative",'4.Results-Score'!#REF!="No negative",'2.Questionaire'!#REF!&lt;&gt;"Yes",'2.Questionaire'!#REF!&lt;&gt;"Yes"),"Positive",IF(AND(AP3&gt;0,AP2=0,'2.Questionaire'!#REF!&lt;&gt;"Yes",'2.Questionaire'!#REF!&lt;&gt;"Yes",OR('4.Results-Score'!#REF!="Maybe strong negative",'4.Results-Score'!#REF!="Maybe negative")),"Maybe positive","No positive"))</f>
        <v>#REF!</v>
      </c>
      <c r="AQ9" s="51" t="e">
        <f>IF(AND(AQ3&gt;0,AQ2=0,'4.Results-Score'!#REF!="No strong negative",'4.Results-Score'!#REF!="No negative",'2.Questionaire'!#REF!&lt;&gt;"Yes",'2.Questionaire'!#REF!&lt;&gt;"Yes"),"Positive",IF(AND(AQ3&gt;0,AQ2=0,'2.Questionaire'!#REF!&lt;&gt;"Yes",'2.Questionaire'!#REF!&lt;&gt;"Yes",OR('4.Results-Score'!#REF!="Maybe strong negative",'4.Results-Score'!#REF!="Maybe negative")),"Maybe positive","No positive"))</f>
        <v>#REF!</v>
      </c>
      <c r="AR9" s="51" t="e">
        <f>IF(AND(AR3&gt;0,AR2=0,'4.Results-Score'!#REF!="No strong negative",'4.Results-Score'!#REF!="No negative",'2.Questionaire'!#REF!&lt;&gt;"Yes",'2.Questionaire'!#REF!&lt;&gt;"Yes"),"Positive",IF(AND(AR3&gt;0,AR2=0,'2.Questionaire'!#REF!&lt;&gt;"Yes",'2.Questionaire'!#REF!&lt;&gt;"Yes",OR('4.Results-Score'!#REF!="Maybe strong negative",'4.Results-Score'!#REF!="Maybe negative")),"Maybe positive","No positive"))</f>
        <v>#REF!</v>
      </c>
      <c r="AS9" s="51" t="e">
        <f>IF(AND(AS3&gt;0,AS2=0,'4.Results-Score'!#REF!="No strong negative",'4.Results-Score'!#REF!="No negative",'2.Questionaire'!#REF!&lt;&gt;"Yes",'2.Questionaire'!#REF!&lt;&gt;"Yes"),"Positive",IF(AND(AS3&gt;0,AS2=0,'2.Questionaire'!#REF!&lt;&gt;"Yes",'2.Questionaire'!#REF!&lt;&gt;"Yes",OR('4.Results-Score'!#REF!="Maybe strong negative",'4.Results-Score'!#REF!="Maybe negative")),"Maybe positive","No positive"))</f>
        <v>#REF!</v>
      </c>
      <c r="AT9" s="51" t="e">
        <f>IF(AND(AT3&gt;0,AT2=0,'4.Results-Score'!#REF!="No strong negative",'4.Results-Score'!#REF!="No negative",'2.Questionaire'!#REF!&lt;&gt;"Yes",'2.Questionaire'!#REF!&lt;&gt;"Yes"),"Positive",IF(AND(AT3&gt;0,AT2=0,'2.Questionaire'!#REF!&lt;&gt;"Yes",'2.Questionaire'!#REF!&lt;&gt;"Yes",OR('4.Results-Score'!#REF!="Maybe strong negative",'4.Results-Score'!#REF!="Maybe negative")),"Maybe positive","No positive"))</f>
        <v>#REF!</v>
      </c>
      <c r="AU9" s="51" t="e">
        <f>IF(AND(AU3&gt;0,AU2=0,'4.Results-Score'!#REF!="No strong negative",'4.Results-Score'!#REF!="No negative",'2.Questionaire'!#REF!&lt;&gt;"Yes",'2.Questionaire'!#REF!&lt;&gt;"Yes"),"Positive",IF(AND(AU3&gt;0,AU2=0,'2.Questionaire'!#REF!&lt;&gt;"Yes",'2.Questionaire'!#REF!&lt;&gt;"Yes",OR('4.Results-Score'!#REF!="Maybe strong negative",'4.Results-Score'!#REF!="Maybe negative")),"Maybe positive","No positive"))</f>
        <v>#REF!</v>
      </c>
      <c r="AV9" s="51" t="e">
        <f>IF(AND(AV3&gt;0,AV2=0,'4.Results-Score'!#REF!="No strong negative",'4.Results-Score'!#REF!="No negative",'2.Questionaire'!#REF!&lt;&gt;"Yes",'2.Questionaire'!#REF!&lt;&gt;"Yes"),"Positive",IF(AND(AV3&gt;0,AV2=0,'2.Questionaire'!#REF!&lt;&gt;"Yes",'2.Questionaire'!#REF!&lt;&gt;"Yes",OR('4.Results-Score'!#REF!="Maybe strong negative",'4.Results-Score'!#REF!="Maybe negative")),"Maybe positive","No positive"))</f>
        <v>#REF!</v>
      </c>
      <c r="AW9" s="51" t="e">
        <f>IF(AND(AW3&gt;0,AW2=0,'4.Results-Score'!#REF!="No strong negative",'4.Results-Score'!#REF!="No negative",'2.Questionaire'!#REF!&lt;&gt;"Yes",'2.Questionaire'!#REF!&lt;&gt;"Yes"),"Positive",IF(AND(AW3&gt;0,AW2=0,'2.Questionaire'!#REF!&lt;&gt;"Yes",'2.Questionaire'!#REF!&lt;&gt;"Yes",OR('4.Results-Score'!#REF!="Maybe strong negative",'4.Results-Score'!#REF!="Maybe negative")),"Maybe positive","No positive"))</f>
        <v>#REF!</v>
      </c>
      <c r="AX9" s="51" t="e">
        <f>IF(AND(AX3&gt;0,AX2=0,'4.Results-Score'!#REF!="No strong negative",'4.Results-Score'!#REF!="No negative",'2.Questionaire'!#REF!&lt;&gt;"Yes",'2.Questionaire'!#REF!&lt;&gt;"Yes"),"Positive",IF(AND(AX3&gt;0,AX2=0,'2.Questionaire'!#REF!&lt;&gt;"Yes",'2.Questionaire'!#REF!&lt;&gt;"Yes",OR('4.Results-Score'!#REF!="Maybe strong negative",'4.Results-Score'!#REF!="Maybe negative")),"Maybe positive","No positive"))</f>
        <v>#REF!</v>
      </c>
      <c r="AY9" s="51" t="e">
        <f>IF(AND(AY3&gt;0,AY2=0,'4.Results-Score'!#REF!="No strong negative",'4.Results-Score'!#REF!="No negative",'2.Questionaire'!#REF!&lt;&gt;"Yes",'2.Questionaire'!#REF!&lt;&gt;"Yes"),"Positive",IF(AND(AY3&gt;0,AY2=0,'2.Questionaire'!#REF!&lt;&gt;"Yes",'2.Questionaire'!#REF!&lt;&gt;"Yes",OR('4.Results-Score'!#REF!="Maybe strong negative",'4.Results-Score'!#REF!="Maybe negative")),"Maybe positive","No positive"))</f>
        <v>#REF!</v>
      </c>
      <c r="AZ9" s="51" t="e">
        <f>IF(AND(AZ3&gt;0,AZ2=0,'4.Results-Score'!#REF!="No strong negative",'4.Results-Score'!#REF!="No negative",'2.Questionaire'!#REF!&lt;&gt;"Yes",'2.Questionaire'!#REF!&lt;&gt;"Yes"),"Positive",IF(AND(AZ3&gt;0,AZ2=0,'2.Questionaire'!#REF!&lt;&gt;"Yes",'2.Questionaire'!#REF!&lt;&gt;"Yes",OR('4.Results-Score'!#REF!="Maybe strong negative",'4.Results-Score'!#REF!="Maybe negative")),"Maybe positive","No positive"))</f>
        <v>#REF!</v>
      </c>
      <c r="BA9" s="51" t="e">
        <f>IF(AND(BA3&gt;0,BA2=0,'4.Results-Score'!#REF!="No strong negative",'4.Results-Score'!#REF!="No negative",'2.Questionaire'!#REF!&lt;&gt;"Yes",'2.Questionaire'!#REF!&lt;&gt;"Yes"),"Positive",IF(AND(BA3&gt;0,BA2=0,'2.Questionaire'!#REF!&lt;&gt;"Yes",'2.Questionaire'!#REF!&lt;&gt;"Yes",OR('4.Results-Score'!#REF!="Maybe strong negative",'4.Results-Score'!#REF!="Maybe negative")),"Maybe positive","No positive"))</f>
        <v>#REF!</v>
      </c>
      <c r="BB9" s="51" t="e">
        <f>IF(AND(BB3&gt;0,BB2=0,'4.Results-Score'!#REF!="No strong negative",'4.Results-Score'!#REF!="No negative",'2.Questionaire'!#REF!&lt;&gt;"Yes",'2.Questionaire'!#REF!&lt;&gt;"Yes"),"Positive",IF(AND(BB3&gt;0,BB2=0,'2.Questionaire'!#REF!&lt;&gt;"Yes",'2.Questionaire'!#REF!&lt;&gt;"Yes",OR('4.Results-Score'!#REF!="Maybe strong negative",'4.Results-Score'!#REF!="Maybe negative")),"Maybe positive","No positive"))</f>
        <v>#REF!</v>
      </c>
      <c r="BC9" s="51" t="e">
        <f>IF(AND(BC3&gt;0,BC2=0,'4.Results-Score'!#REF!="No strong negative",'4.Results-Score'!#REF!="No negative",'2.Questionaire'!#REF!&lt;&gt;"Yes",'2.Questionaire'!#REF!&lt;&gt;"Yes"),"Positive",IF(AND(BC3&gt;0,BC2=0,'2.Questionaire'!#REF!&lt;&gt;"Yes",'2.Questionaire'!#REF!&lt;&gt;"Yes",OR('4.Results-Score'!#REF!="Maybe strong negative",'4.Results-Score'!#REF!="Maybe negative")),"Maybe positive","No positive"))</f>
        <v>#REF!</v>
      </c>
      <c r="BD9" s="51" t="e">
        <f>IF(AND(BD3&gt;0,BD2=0,'4.Results-Score'!#REF!="No strong negative",'4.Results-Score'!#REF!="No negative",'2.Questionaire'!#REF!&lt;&gt;"Yes",'2.Questionaire'!#REF!&lt;&gt;"Yes"),"Positive",IF(AND(BD3&gt;0,BD2=0,'2.Questionaire'!#REF!&lt;&gt;"Yes",'2.Questionaire'!#REF!&lt;&gt;"Yes",OR('4.Results-Score'!#REF!="Maybe strong negative",'4.Results-Score'!#REF!="Maybe negative")),"Maybe positive","No positive"))</f>
        <v>#REF!</v>
      </c>
      <c r="BE9" s="51" t="e">
        <f>IF(AND(BE3&gt;0,BE2=0,'4.Results-Score'!#REF!="No strong negative",'4.Results-Score'!#REF!="No negative",'2.Questionaire'!#REF!&lt;&gt;"Yes",'2.Questionaire'!#REF!&lt;&gt;"Yes"),"Positive",IF(AND(BE3&gt;0,BE2=0,'2.Questionaire'!#REF!&lt;&gt;"Yes",'2.Questionaire'!#REF!&lt;&gt;"Yes",OR('4.Results-Score'!#REF!="Maybe strong negative",'4.Results-Score'!#REF!="Maybe negative")),"Maybe positive","No positive"))</f>
        <v>#REF!</v>
      </c>
      <c r="BF9" s="51" t="e">
        <f>IF(AND(BF3&gt;0,BF2=0,'4.Results-Score'!#REF!="No strong negative",'4.Results-Score'!#REF!="No negative",'2.Questionaire'!#REF!&lt;&gt;"Yes",'2.Questionaire'!#REF!&lt;&gt;"Yes"),"Positive",IF(AND(BF3&gt;0,BF2=0,'2.Questionaire'!#REF!&lt;&gt;"Yes",'2.Questionaire'!#REF!&lt;&gt;"Yes",OR('4.Results-Score'!#REF!="Maybe strong negative",'4.Results-Score'!#REF!="Maybe negative")),"Maybe positive","No positive"))</f>
        <v>#REF!</v>
      </c>
      <c r="BG9" s="51" t="e">
        <f>IF(AND(BG3&gt;0,BG2=0,'4.Results-Score'!#REF!="No strong negative",'4.Results-Score'!#REF!="No negative",'2.Questionaire'!#REF!&lt;&gt;"Yes",'2.Questionaire'!#REF!&lt;&gt;"Yes"),"Positive",IF(AND(BG3&gt;0,BG2=0,'2.Questionaire'!#REF!&lt;&gt;"Yes",'2.Questionaire'!#REF!&lt;&gt;"Yes",OR('4.Results-Score'!#REF!="Maybe strong negative",'4.Results-Score'!#REF!="Maybe negative")),"Maybe positive","No positive"))</f>
        <v>#REF!</v>
      </c>
      <c r="BH9" s="51" t="e">
        <f>IF(AND(BH3&gt;0,BH2=0,'4.Results-Score'!#REF!="No strong negative",'4.Results-Score'!#REF!="No negative",'2.Questionaire'!#REF!&lt;&gt;"Yes",'2.Questionaire'!#REF!&lt;&gt;"Yes"),"Positive",IF(AND(BH3&gt;0,BH2=0,'2.Questionaire'!#REF!&lt;&gt;"Yes",'2.Questionaire'!#REF!&lt;&gt;"Yes",OR('4.Results-Score'!#REF!="Maybe strong negative",'4.Results-Score'!#REF!="Maybe negative")),"Maybe positive","No positive"))</f>
        <v>#REF!</v>
      </c>
      <c r="BI9" s="51" t="e">
        <f>IF(AND(BI3&gt;0,BI2=0,'4.Results-Score'!#REF!="No strong negative",'4.Results-Score'!#REF!="No negative",'2.Questionaire'!#REF!&lt;&gt;"Yes",'2.Questionaire'!#REF!&lt;&gt;"Yes"),"Positive",IF(AND(BI3&gt;0,BI2=0,'2.Questionaire'!#REF!&lt;&gt;"Yes",'2.Questionaire'!#REF!&lt;&gt;"Yes",OR('4.Results-Score'!#REF!="Maybe strong negative",'4.Results-Score'!#REF!="Maybe negative")),"Maybe positive","No positive"))</f>
        <v>#REF!</v>
      </c>
      <c r="BJ9" s="51" t="e">
        <f>IF(AND(BJ3&gt;0,BJ2=0,'4.Results-Score'!#REF!="No strong negative",'4.Results-Score'!#REF!="No negative",'2.Questionaire'!#REF!&lt;&gt;"Yes",'2.Questionaire'!#REF!&lt;&gt;"Yes"),"Positive",IF(AND(BJ3&gt;0,BJ2=0,'2.Questionaire'!#REF!&lt;&gt;"Yes",'2.Questionaire'!#REF!&lt;&gt;"Yes",OR('4.Results-Score'!#REF!="Maybe strong negative",'4.Results-Score'!#REF!="Maybe negative")),"Maybe positive","No positive"))</f>
        <v>#REF!</v>
      </c>
      <c r="BK9" s="51" t="e">
        <f>IF(AND(BK3&gt;0,BK2=0,'4.Results-Score'!#REF!="No strong negative",'4.Results-Score'!#REF!="No negative",'2.Questionaire'!#REF!&lt;&gt;"Yes",'2.Questionaire'!#REF!&lt;&gt;"Yes"),"Positive",IF(AND(BK3&gt;0,BK2=0,'2.Questionaire'!#REF!&lt;&gt;"Yes",'2.Questionaire'!#REF!&lt;&gt;"Yes",OR('4.Results-Score'!#REF!="Maybe strong negative",'4.Results-Score'!#REF!="Maybe negative")),"Maybe positive","No positive"))</f>
        <v>#REF!</v>
      </c>
      <c r="BL9" s="51" t="e">
        <f>IF(AND(BL3&gt;0,BL2=0,'4.Results-Score'!#REF!="No strong negative",'4.Results-Score'!#REF!="No negative",'2.Questionaire'!#REF!&lt;&gt;"Yes",'2.Questionaire'!#REF!&lt;&gt;"Yes"),"Positive",IF(AND(BL3&gt;0,BL2=0,'2.Questionaire'!#REF!&lt;&gt;"Yes",'2.Questionaire'!#REF!&lt;&gt;"Yes",OR('4.Results-Score'!#REF!="Maybe strong negative",'4.Results-Score'!#REF!="Maybe negative")),"Maybe positive","No positive"))</f>
        <v>#REF!</v>
      </c>
      <c r="BM9" s="51" t="e">
        <f>IF(AND(BM3&gt;0,BM2=0,'4.Results-Score'!#REF!="No strong negative",'4.Results-Score'!#REF!="No negative",'2.Questionaire'!#REF!&lt;&gt;"Yes",'2.Questionaire'!#REF!&lt;&gt;"Yes"),"Positive",IF(AND(BM3&gt;0,BM2=0,'2.Questionaire'!#REF!&lt;&gt;"Yes",'2.Questionaire'!#REF!&lt;&gt;"Yes",OR('4.Results-Score'!#REF!="Maybe strong negative",'4.Results-Score'!#REF!="Maybe negative")),"Maybe positive","No positive"))</f>
        <v>#REF!</v>
      </c>
      <c r="BN9" s="51" t="e">
        <f>IF(AND(BN3&gt;0,BN2=0,'4.Results-Score'!#REF!="No strong negative",'4.Results-Score'!#REF!="No negative",'2.Questionaire'!#REF!&lt;&gt;"Yes",'2.Questionaire'!#REF!&lt;&gt;"Yes"),"Positive",IF(AND(BN3&gt;0,BN2=0,'2.Questionaire'!#REF!&lt;&gt;"Yes",'2.Questionaire'!#REF!&lt;&gt;"Yes",OR('4.Results-Score'!#REF!="Maybe strong negative",'4.Results-Score'!#REF!="Maybe negative")),"Maybe positive","No positive"))</f>
        <v>#REF!</v>
      </c>
      <c r="BO9" s="51" t="e">
        <f>IF(AND(BO3&gt;0,BO2=0,'4.Results-Score'!#REF!="No strong negative",'4.Results-Score'!#REF!="No negative",'2.Questionaire'!#REF!&lt;&gt;"Yes",'2.Questionaire'!#REF!&lt;&gt;"Yes"),"Positive",IF(AND(BO3&gt;0,BO2=0,'2.Questionaire'!#REF!&lt;&gt;"Yes",'2.Questionaire'!#REF!&lt;&gt;"Yes",OR('4.Results-Score'!#REF!="Maybe strong negative",'4.Results-Score'!#REF!="Maybe negative")),"Maybe positive","No positive"))</f>
        <v>#REF!</v>
      </c>
      <c r="BP9" s="51" t="e">
        <f>IF(AND(BP3&gt;0,BP2=0,'4.Results-Score'!#REF!="No strong negative",'4.Results-Score'!#REF!="No negative",'2.Questionaire'!#REF!&lt;&gt;"Yes",'2.Questionaire'!#REF!&lt;&gt;"Yes"),"Positive",IF(AND(BP3&gt;0,BP2=0,'2.Questionaire'!#REF!&lt;&gt;"Yes",'2.Questionaire'!#REF!&lt;&gt;"Yes",OR('4.Results-Score'!#REF!="Maybe strong negative",'4.Results-Score'!#REF!="Maybe negative")),"Maybe positive","No positive"))</f>
        <v>#REF!</v>
      </c>
      <c r="BQ9" s="51" t="e">
        <f>IF(AND(BQ3&gt;0,BQ2=0,'4.Results-Score'!#REF!="No strong negative",'4.Results-Score'!#REF!="No negative",'2.Questionaire'!#REF!&lt;&gt;"Yes",'2.Questionaire'!#REF!&lt;&gt;"Yes"),"Positive",IF(AND(BQ3&gt;0,BQ2=0,'2.Questionaire'!#REF!&lt;&gt;"Yes",'2.Questionaire'!#REF!&lt;&gt;"Yes",OR('4.Results-Score'!#REF!="Maybe strong negative",'4.Results-Score'!#REF!="Maybe negative")),"Maybe positive","No positive"))</f>
        <v>#REF!</v>
      </c>
      <c r="BR9" s="51" t="e">
        <f>IF(AND(BR3&gt;0,BR2=0,'4.Results-Score'!#REF!="No strong negative",'4.Results-Score'!#REF!="No negative",'2.Questionaire'!#REF!&lt;&gt;"Yes",'2.Questionaire'!#REF!&lt;&gt;"Yes"),"Positive",IF(AND(BR3&gt;0,BR2=0,'2.Questionaire'!#REF!&lt;&gt;"Yes",'2.Questionaire'!#REF!&lt;&gt;"Yes",OR('4.Results-Score'!#REF!="Maybe strong negative",'4.Results-Score'!#REF!="Maybe negative")),"Maybe positive","No positive"))</f>
        <v>#REF!</v>
      </c>
      <c r="BS9" s="51" t="e">
        <f>IF(AND(BS3&gt;0,BS2=0,'4.Results-Score'!#REF!="No strong negative",'4.Results-Score'!#REF!="No negative",'2.Questionaire'!#REF!&lt;&gt;"Yes",'2.Questionaire'!#REF!&lt;&gt;"Yes"),"Positive",IF(AND(BS3&gt;0,BS2=0,'2.Questionaire'!#REF!&lt;&gt;"Yes",'2.Questionaire'!#REF!&lt;&gt;"Yes",OR('4.Results-Score'!#REF!="Maybe strong negative",'4.Results-Score'!#REF!="Maybe negative")),"Maybe positive","No positive"))</f>
        <v>#REF!</v>
      </c>
      <c r="BT9" s="51" t="e">
        <f>IF(AND(BT3&gt;0,BT2=0,'4.Results-Score'!#REF!="No strong negative",'4.Results-Score'!#REF!="No negative",'2.Questionaire'!#REF!&lt;&gt;"Yes",'2.Questionaire'!#REF!&lt;&gt;"Yes"),"Positive",IF(AND(BT3&gt;0,BT2=0,'2.Questionaire'!#REF!&lt;&gt;"Yes",'2.Questionaire'!#REF!&lt;&gt;"Yes",OR('4.Results-Score'!#REF!="Maybe strong negative",'4.Results-Score'!#REF!="Maybe negative")),"Maybe positive","No positive"))</f>
        <v>#REF!</v>
      </c>
      <c r="BU9" s="51" t="e">
        <f>IF(AND(BU3&gt;0,BU2=0,'4.Results-Score'!#REF!="No strong negative",'4.Results-Score'!#REF!="No negative",'2.Questionaire'!#REF!&lt;&gt;"Yes",'2.Questionaire'!#REF!&lt;&gt;"Yes"),"Positive",IF(AND(BU3&gt;0,BU2=0,'2.Questionaire'!#REF!&lt;&gt;"Yes",'2.Questionaire'!#REF!&lt;&gt;"Yes",OR('4.Results-Score'!#REF!="Maybe strong negative",'4.Results-Score'!#REF!="Maybe negative")),"Maybe positive","No positive"))</f>
        <v>#REF!</v>
      </c>
      <c r="BV9" s="51" t="e">
        <f>IF(AND(BV3&gt;0,BV2=0,'4.Results-Score'!#REF!="No strong negative",'4.Results-Score'!#REF!="No negative",'2.Questionaire'!#REF!&lt;&gt;"Yes",'2.Questionaire'!#REF!&lt;&gt;"Yes"),"Positive",IF(AND(BV3&gt;0,BV2=0,'2.Questionaire'!#REF!&lt;&gt;"Yes",'2.Questionaire'!#REF!&lt;&gt;"Yes",OR('4.Results-Score'!#REF!="Maybe strong negative",'4.Results-Score'!#REF!="Maybe negative")),"Maybe positive","No positive"))</f>
        <v>#REF!</v>
      </c>
      <c r="BW9" s="51" t="e">
        <f>IF(AND(BW3&gt;0,BW2=0,'4.Results-Score'!#REF!="No strong negative",'4.Results-Score'!#REF!="No negative",'2.Questionaire'!#REF!&lt;&gt;"Yes",'2.Questionaire'!#REF!&lt;&gt;"Yes"),"Positive",IF(AND(BW3&gt;0,BW2=0,'2.Questionaire'!#REF!&lt;&gt;"Yes",'2.Questionaire'!#REF!&lt;&gt;"Yes",OR('4.Results-Score'!#REF!="Maybe strong negative",'4.Results-Score'!#REF!="Maybe negative")),"Maybe positive","No positive"))</f>
        <v>#REF!</v>
      </c>
      <c r="BX9" s="51" t="e">
        <f>IF(AND(BX3&gt;0,BX2=0,'4.Results-Score'!#REF!="No strong negative",'4.Results-Score'!#REF!="No negative",'2.Questionaire'!#REF!&lt;&gt;"Yes",'2.Questionaire'!#REF!&lt;&gt;"Yes"),"Positive",IF(AND(BX3&gt;0,BX2=0,'2.Questionaire'!#REF!&lt;&gt;"Yes",'2.Questionaire'!#REF!&lt;&gt;"Yes",OR('4.Results-Score'!#REF!="Maybe strong negative",'4.Results-Score'!#REF!="Maybe negative")),"Maybe positive","No positive"))</f>
        <v>#REF!</v>
      </c>
      <c r="BY9" s="51" t="e">
        <f>IF(AND(BY3&gt;0,BY2=0,'4.Results-Score'!#REF!="No strong negative",'4.Results-Score'!#REF!="No negative",'2.Questionaire'!#REF!&lt;&gt;"Yes",'2.Questionaire'!#REF!&lt;&gt;"Yes"),"Positive",IF(AND(BY3&gt;0,BY2=0,'2.Questionaire'!#REF!&lt;&gt;"Yes",'2.Questionaire'!#REF!&lt;&gt;"Yes",OR('4.Results-Score'!#REF!="Maybe strong negative",'4.Results-Score'!#REF!="Maybe negative")),"Maybe positive","No positive"))</f>
        <v>#REF!</v>
      </c>
      <c r="BZ9" s="51" t="e">
        <f>IF(AND(BZ3&gt;0,BZ2=0,'4.Results-Score'!#REF!="No strong negative",'4.Results-Score'!#REF!="No negative",'2.Questionaire'!#REF!&lt;&gt;"Yes",'2.Questionaire'!#REF!&lt;&gt;"Yes"),"Positive",IF(AND(BZ3&gt;0,BZ2=0,'2.Questionaire'!#REF!&lt;&gt;"Yes",'2.Questionaire'!#REF!&lt;&gt;"Yes",OR('4.Results-Score'!#REF!="Maybe strong negative",'4.Results-Score'!#REF!="Maybe negative")),"Maybe positive","No positive"))</f>
        <v>#REF!</v>
      </c>
      <c r="CA9" s="51" t="e">
        <f>IF(AND(CA3&gt;0,CA2=0,'4.Results-Score'!#REF!="No strong negative",'4.Results-Score'!#REF!="No negative",'2.Questionaire'!#REF!&lt;&gt;"Yes",'2.Questionaire'!#REF!&lt;&gt;"Yes"),"Positive",IF(AND(CA3&gt;0,CA2=0,'2.Questionaire'!#REF!&lt;&gt;"Yes",'2.Questionaire'!#REF!&lt;&gt;"Yes",OR('4.Results-Score'!#REF!="Maybe strong negative",'4.Results-Score'!#REF!="Maybe negative")),"Maybe positive","No positive"))</f>
        <v>#REF!</v>
      </c>
      <c r="CB9" s="51" t="e">
        <f>IF(AND(CB3&gt;0,CB2=0,'4.Results-Score'!#REF!="No strong negative",'4.Results-Score'!#REF!="No negative",'2.Questionaire'!#REF!&lt;&gt;"Yes",'2.Questionaire'!#REF!&lt;&gt;"Yes"),"Positive",IF(AND(CB3&gt;0,CB2=0,'2.Questionaire'!#REF!&lt;&gt;"Yes",'2.Questionaire'!#REF!&lt;&gt;"Yes",OR('4.Results-Score'!#REF!="Maybe strong negative",'4.Results-Score'!#REF!="Maybe negative")),"Maybe positive","No positive"))</f>
        <v>#REF!</v>
      </c>
      <c r="CC9" s="51" t="e">
        <f>IF(AND(CC3&gt;0,CC2=0,'4.Results-Score'!#REF!="No strong negative",'4.Results-Score'!#REF!="No negative",'2.Questionaire'!#REF!&lt;&gt;"Yes",'2.Questionaire'!#REF!&lt;&gt;"Yes"),"Positive",IF(AND(CC3&gt;0,CC2=0,'2.Questionaire'!#REF!&lt;&gt;"Yes",'2.Questionaire'!#REF!&lt;&gt;"Yes",OR('4.Results-Score'!#REF!="Maybe strong negative",'4.Results-Score'!#REF!="Maybe negative")),"Maybe positive","No positive"))</f>
        <v>#REF!</v>
      </c>
      <c r="CD9" s="51" t="e">
        <f>IF(AND(CD3&gt;0,CD2=0,'4.Results-Score'!#REF!="No strong negative",'4.Results-Score'!#REF!="No negative",'2.Questionaire'!#REF!&lt;&gt;"Yes",'2.Questionaire'!#REF!&lt;&gt;"Yes"),"Positive",IF(AND(CD3&gt;0,CD2=0,'2.Questionaire'!#REF!&lt;&gt;"Yes",'2.Questionaire'!#REF!&lt;&gt;"Yes",OR('4.Results-Score'!#REF!="Maybe strong negative",'4.Results-Score'!#REF!="Maybe negative")),"Maybe positive","No positive"))</f>
        <v>#REF!</v>
      </c>
      <c r="CE9" s="51" t="e">
        <f>IF(AND(CE3&gt;0,CE2=0,'4.Results-Score'!#REF!="No strong negative",'4.Results-Score'!#REF!="No negative",'2.Questionaire'!#REF!&lt;&gt;"Yes",'2.Questionaire'!#REF!&lt;&gt;"Yes"),"Positive",IF(AND(CE3&gt;0,CE2=0,'2.Questionaire'!#REF!&lt;&gt;"Yes",'2.Questionaire'!#REF!&lt;&gt;"Yes",OR('4.Results-Score'!#REF!="Maybe strong negative",'4.Results-Score'!#REF!="Maybe negative")),"Maybe positive","No positive"))</f>
        <v>#REF!</v>
      </c>
      <c r="CF9" s="51" t="e">
        <f>IF(AND(CF3&gt;0,CF2=0,'4.Results-Score'!#REF!="No strong negative",'4.Results-Score'!#REF!="No negative",'2.Questionaire'!#REF!&lt;&gt;"Yes",'2.Questionaire'!#REF!&lt;&gt;"Yes"),"Positive",IF(AND(CF3&gt;0,CF2=0,'2.Questionaire'!#REF!&lt;&gt;"Yes",'2.Questionaire'!#REF!&lt;&gt;"Yes",OR('4.Results-Score'!#REF!="Maybe strong negative",'4.Results-Score'!#REF!="Maybe negative")),"Maybe positive","No positive"))</f>
        <v>#REF!</v>
      </c>
      <c r="CG9" s="51" t="e">
        <f>IF(AND(CG3&gt;0,CG2=0,'4.Results-Score'!#REF!="No strong negative",'4.Results-Score'!#REF!="No negative",'2.Questionaire'!#REF!&lt;&gt;"Yes",'2.Questionaire'!#REF!&lt;&gt;"Yes"),"Positive",IF(AND(CG3&gt;0,CG2=0,'2.Questionaire'!#REF!&lt;&gt;"Yes",'2.Questionaire'!#REF!&lt;&gt;"Yes",OR('4.Results-Score'!#REF!="Maybe strong negative",'4.Results-Score'!#REF!="Maybe negative")),"Maybe positive","No positive"))</f>
        <v>#REF!</v>
      </c>
      <c r="CH9" s="51" t="e">
        <f>IF(AND(CH3&gt;0,CH2=0,'4.Results-Score'!#REF!="No strong negative",'4.Results-Score'!#REF!="No negative",'2.Questionaire'!#REF!&lt;&gt;"Yes",'2.Questionaire'!#REF!&lt;&gt;"Yes"),"Positive",IF(AND(CH3&gt;0,CH2=0,'2.Questionaire'!#REF!&lt;&gt;"Yes",'2.Questionaire'!#REF!&lt;&gt;"Yes",OR('4.Results-Score'!#REF!="Maybe strong negative",'4.Results-Score'!#REF!="Maybe negative")),"Maybe positive","No positive"))</f>
        <v>#REF!</v>
      </c>
      <c r="CI9" s="51" t="e">
        <f>IF(AND(CI3&gt;0,CI2=0,'4.Results-Score'!#REF!="No strong negative",'4.Results-Score'!#REF!="No negative",'2.Questionaire'!#REF!&lt;&gt;"Yes",'2.Questionaire'!#REF!&lt;&gt;"Yes"),"Positive",IF(AND(CI3&gt;0,CI2=0,'2.Questionaire'!#REF!&lt;&gt;"Yes",'2.Questionaire'!#REF!&lt;&gt;"Yes",OR('4.Results-Score'!#REF!="Maybe strong negative",'4.Results-Score'!#REF!="Maybe negative")),"Maybe positive","No positive"))</f>
        <v>#REF!</v>
      </c>
      <c r="CJ9" s="51" t="e">
        <f>IF(AND(CJ3&gt;0,CJ2=0,'4.Results-Score'!#REF!="No strong negative",'4.Results-Score'!#REF!="No negative",'2.Questionaire'!#REF!&lt;&gt;"Yes",'2.Questionaire'!#REF!&lt;&gt;"Yes"),"Positive",IF(AND(CJ3&gt;0,CJ2=0,'2.Questionaire'!#REF!&lt;&gt;"Yes",'2.Questionaire'!#REF!&lt;&gt;"Yes",OR('4.Results-Score'!#REF!="Maybe strong negative",'4.Results-Score'!#REF!="Maybe negative")),"Maybe positive","No positive"))</f>
        <v>#REF!</v>
      </c>
      <c r="CK9" s="51" t="e">
        <f>IF(AND(CK3&gt;0,CK2=0,'4.Results-Score'!#REF!="No strong negative",'4.Results-Score'!#REF!="No negative",'2.Questionaire'!#REF!&lt;&gt;"Yes",'2.Questionaire'!#REF!&lt;&gt;"Yes"),"Positive",IF(AND(CK3&gt;0,CK2=0,'2.Questionaire'!#REF!&lt;&gt;"Yes",'2.Questionaire'!#REF!&lt;&gt;"Yes",OR('4.Results-Score'!#REF!="Maybe strong negative",'4.Results-Score'!#REF!="Maybe negative")),"Maybe positive","No positive"))</f>
        <v>#REF!</v>
      </c>
      <c r="CL9" s="51" t="e">
        <f>IF(AND(CL3&gt;0,CL2=0,'4.Results-Score'!#REF!="No strong negative",'4.Results-Score'!#REF!="No negative",'2.Questionaire'!#REF!&lt;&gt;"Yes",'2.Questionaire'!#REF!&lt;&gt;"Yes"),"Positive",IF(AND(CL3&gt;0,CL2=0,'2.Questionaire'!#REF!&lt;&gt;"Yes",'2.Questionaire'!#REF!&lt;&gt;"Yes",OR('4.Results-Score'!#REF!="Maybe strong negative",'4.Results-Score'!#REF!="Maybe negative")),"Maybe positive","No positive"))</f>
        <v>#REF!</v>
      </c>
      <c r="CM9" s="51" t="e">
        <f>IF(AND(CM3&gt;0,CM2=0,'4.Results-Score'!#REF!="No strong negative",'4.Results-Score'!#REF!="No negative",'2.Questionaire'!#REF!&lt;&gt;"Yes",'2.Questionaire'!#REF!&lt;&gt;"Yes"),"Positive",IF(AND(CM3&gt;0,CM2=0,'2.Questionaire'!#REF!&lt;&gt;"Yes",'2.Questionaire'!#REF!&lt;&gt;"Yes",OR('4.Results-Score'!#REF!="Maybe strong negative",'4.Results-Score'!#REF!="Maybe negative")),"Maybe positive","No positive"))</f>
        <v>#REF!</v>
      </c>
      <c r="CN9" s="51" t="e">
        <f>IF(AND(CN3&gt;0,CN2=0,'4.Results-Score'!#REF!="No strong negative",'4.Results-Score'!#REF!="No negative",'2.Questionaire'!#REF!&lt;&gt;"Yes",'2.Questionaire'!#REF!&lt;&gt;"Yes"),"Positive",IF(AND(CN3&gt;0,CN2=0,'2.Questionaire'!#REF!&lt;&gt;"Yes",'2.Questionaire'!#REF!&lt;&gt;"Yes",OR('4.Results-Score'!#REF!="Maybe strong negative",'4.Results-Score'!#REF!="Maybe negative")),"Maybe positive","No positive"))</f>
        <v>#REF!</v>
      </c>
      <c r="CO9" s="51" t="e">
        <f>IF(AND(CO3&gt;0,CO2=0,'4.Results-Score'!#REF!="No strong negative",'4.Results-Score'!#REF!="No negative",'2.Questionaire'!#REF!&lt;&gt;"Yes",'2.Questionaire'!#REF!&lt;&gt;"Yes"),"Positive",IF(AND(CO3&gt;0,CO2=0,'2.Questionaire'!#REF!&lt;&gt;"Yes",'2.Questionaire'!#REF!&lt;&gt;"Yes",OR('4.Results-Score'!#REF!="Maybe strong negative",'4.Results-Score'!#REF!="Maybe negative")),"Maybe positive","No positive"))</f>
        <v>#REF!</v>
      </c>
      <c r="CP9" s="51" t="e">
        <f>IF(AND(CP3&gt;0,CP2=0,'4.Results-Score'!#REF!="No strong negative",'4.Results-Score'!#REF!="No negative",'2.Questionaire'!#REF!&lt;&gt;"Yes",'2.Questionaire'!#REF!&lt;&gt;"Yes"),"Positive",IF(AND(CP3&gt;0,CP2=0,'2.Questionaire'!#REF!&lt;&gt;"Yes",'2.Questionaire'!#REF!&lt;&gt;"Yes",OR('4.Results-Score'!#REF!="Maybe strong negative",'4.Results-Score'!#REF!="Maybe negative")),"Maybe positive","No positive"))</f>
        <v>#REF!</v>
      </c>
      <c r="CQ9" s="51" t="e">
        <f>IF(AND(CQ3&gt;0,CQ2=0,'4.Results-Score'!#REF!="No strong negative",'4.Results-Score'!#REF!="No negative",'2.Questionaire'!#REF!&lt;&gt;"Yes",'2.Questionaire'!#REF!&lt;&gt;"Yes"),"Positive",IF(AND(CQ3&gt;0,CQ2=0,'2.Questionaire'!#REF!&lt;&gt;"Yes",'2.Questionaire'!#REF!&lt;&gt;"Yes",OR('4.Results-Score'!#REF!="Maybe strong negative",'4.Results-Score'!#REF!="Maybe negative")),"Maybe positive","No positive"))</f>
        <v>#REF!</v>
      </c>
      <c r="CR9" s="51" t="e">
        <f>IF(AND(CR3&gt;0,CR2=0,'4.Results-Score'!#REF!="No strong negative",'4.Results-Score'!#REF!="No negative",'2.Questionaire'!#REF!&lt;&gt;"Yes",'2.Questionaire'!#REF!&lt;&gt;"Yes"),"Positive",IF(AND(CR3&gt;0,CR2=0,'2.Questionaire'!#REF!&lt;&gt;"Yes",'2.Questionaire'!#REF!&lt;&gt;"Yes",OR('4.Results-Score'!#REF!="Maybe strong negative",'4.Results-Score'!#REF!="Maybe negative")),"Maybe positive","No positive"))</f>
        <v>#REF!</v>
      </c>
      <c r="CS9" s="51" t="e">
        <f>IF(AND(CS3&gt;0,CS2=0,'4.Results-Score'!#REF!="No strong negative",'4.Results-Score'!#REF!="No negative",'2.Questionaire'!#REF!&lt;&gt;"Yes",'2.Questionaire'!#REF!&lt;&gt;"Yes"),"Positive",IF(AND(CS3&gt;0,CS2=0,'2.Questionaire'!#REF!&lt;&gt;"Yes",'2.Questionaire'!#REF!&lt;&gt;"Yes",OR('4.Results-Score'!#REF!="Maybe strong negative",'4.Results-Score'!#REF!="Maybe negative")),"Maybe positive","No positive"))</f>
        <v>#REF!</v>
      </c>
      <c r="CT9" s="51" t="e">
        <f>IF(AND(CT3&gt;0,CT2=0,'4.Results-Score'!#REF!="No strong negative",'4.Results-Score'!#REF!="No negative",'2.Questionaire'!#REF!&lt;&gt;"Yes",'2.Questionaire'!#REF!&lt;&gt;"Yes"),"Positive",IF(AND(CT3&gt;0,CT2=0,'2.Questionaire'!#REF!&lt;&gt;"Yes",'2.Questionaire'!#REF!&lt;&gt;"Yes",OR('4.Results-Score'!#REF!="Maybe strong negative",'4.Results-Score'!#REF!="Maybe negative")),"Maybe positive","No positive"))</f>
        <v>#REF!</v>
      </c>
      <c r="CU9" s="51" t="e">
        <f>IF(AND(CU3&gt;0,CU2=0,'4.Results-Score'!#REF!="No strong negative",'4.Results-Score'!#REF!="No negative",'2.Questionaire'!#REF!&lt;&gt;"Yes",'2.Questionaire'!#REF!&lt;&gt;"Yes"),"Positive",IF(AND(CU3&gt;0,CU2=0,'2.Questionaire'!#REF!&lt;&gt;"Yes",'2.Questionaire'!#REF!&lt;&gt;"Yes",OR('4.Results-Score'!#REF!="Maybe strong negative",'4.Results-Score'!#REF!="Maybe negative")),"Maybe positive","No positive"))</f>
        <v>#REF!</v>
      </c>
      <c r="CV9" s="51" t="e">
        <f>IF(AND(CV3&gt;0,CV2=0,'4.Results-Score'!#REF!="No strong negative",'4.Results-Score'!#REF!="No negative",'2.Questionaire'!#REF!&lt;&gt;"Yes",'2.Questionaire'!#REF!&lt;&gt;"Yes"),"Positive",IF(AND(CV3&gt;0,CV2=0,'2.Questionaire'!#REF!&lt;&gt;"Yes",'2.Questionaire'!#REF!&lt;&gt;"Yes",OR('4.Results-Score'!#REF!="Maybe strong negative",'4.Results-Score'!#REF!="Maybe negative")),"Maybe positive","No positive"))</f>
        <v>#REF!</v>
      </c>
      <c r="CW9" s="51" t="e">
        <f>IF(AND(CW3&gt;0,CW2=0,'4.Results-Score'!#REF!="No strong negative",'4.Results-Score'!#REF!="No negative",'2.Questionaire'!#REF!&lt;&gt;"Yes",'2.Questionaire'!#REF!&lt;&gt;"Yes"),"Positive",IF(AND(CW3&gt;0,CW2=0,'2.Questionaire'!#REF!&lt;&gt;"Yes",'2.Questionaire'!#REF!&lt;&gt;"Yes",OR('4.Results-Score'!#REF!="Maybe strong negative",'4.Results-Score'!#REF!="Maybe negative")),"Maybe positive","No positive"))</f>
        <v>#REF!</v>
      </c>
      <c r="CX9" s="51" t="e">
        <f>IF(AND(CX3&gt;0,CX2=0,'4.Results-Score'!#REF!="No strong negative",'4.Results-Score'!#REF!="No negative",'2.Questionaire'!#REF!&lt;&gt;"Yes",'2.Questionaire'!#REF!&lt;&gt;"Yes"),"Positive",IF(AND(CX3&gt;0,CX2=0,'2.Questionaire'!#REF!&lt;&gt;"Yes",'2.Questionaire'!#REF!&lt;&gt;"Yes",OR('4.Results-Score'!#REF!="Maybe strong negative",'4.Results-Score'!#REF!="Maybe negative")),"Maybe positive","No positive"))</f>
        <v>#REF!</v>
      </c>
    </row>
    <row r="10" spans="2:102" s="52" customFormat="1" ht="22.5" customHeight="1">
      <c r="B10" s="51" t="s">
        <v>265</v>
      </c>
      <c r="C10" s="51" t="str">
        <f>IF(AND(C3&gt;0,C2&lt;1,'4.Results-Score'!C3="No strong negative",'4.Results-Score'!C4="No negative",OR('2.Questionaire'!D38="Yes",'2.Questionaire'!D39="Yes")),"Strong positive",IF(AND(C3&gt;0,C2&lt;1,OR('2.Questionaire'!D38="Yes",'2.Questionaire'!D39="Yes"),OR('4.Results-Score'!C3="Maybe strong negative",'4.Results-Score'!C4="Maybe negative")),"Maybe strong positive","No strong positive"))</f>
        <v>No strong positive</v>
      </c>
      <c r="D10" s="51" t="str">
        <f>IF(AND(D3&gt;0,D2&lt;1,'4.Results-Score'!D3="No strong negative",'4.Results-Score'!D4="No negative",OR('2.Questionaire'!E38="Yes",'2.Questionaire'!E39="Yes")),"Strong positive",IF(AND(D3&gt;0,D2&lt;1,OR('2.Questionaire'!E38="Yes",'2.Questionaire'!E39="Yes"),OR('4.Results-Score'!D3="Maybe strong negative",'4.Results-Score'!D4="Maybe negative")),"Maybe strong positive","No strong positive"))</f>
        <v>No strong positive</v>
      </c>
      <c r="E10" s="51" t="str">
        <f>IF(AND(E3&gt;0,E2&lt;1,'4.Results-Score'!E3="No strong negative",'4.Results-Score'!E4="No negative",OR('2.Questionaire'!F38="Yes",'2.Questionaire'!F39="Yes")),"Strong positive",IF(AND(E3&gt;0,E2&lt;1,OR('2.Questionaire'!F38="Yes",'2.Questionaire'!F39="Yes"),OR('4.Results-Score'!E3="Maybe strong negative",'4.Results-Score'!E4="Maybe negative")),"Maybe strong positive","No strong positive"))</f>
        <v>No strong positive</v>
      </c>
      <c r="F10" s="51" t="str">
        <f>IF(AND(F3&gt;0,F2&lt;1,'4.Results-Score'!F3="No strong negative",'4.Results-Score'!F4="No negative",OR('2.Questionaire'!G38="Yes",'2.Questionaire'!G39="Yes")),"Strong positive",IF(AND(F3&gt;0,F2&lt;1,OR('2.Questionaire'!G38="Yes",'2.Questionaire'!G39="Yes"),OR('4.Results-Score'!F3="Maybe strong negative",'4.Results-Score'!F4="Maybe negative")),"Maybe strong positive","No strong positive"))</f>
        <v>No strong positive</v>
      </c>
      <c r="G10" s="51" t="str">
        <f>IF(AND(G3&gt;0,G2&lt;1,'4.Results-Score'!G3="No strong negative",'4.Results-Score'!G4="No negative",OR('2.Questionaire'!H38="Yes",'2.Questionaire'!H39="Yes")),"Strong positive",IF(AND(G3&gt;0,G2&lt;1,OR('2.Questionaire'!H38="Yes",'2.Questionaire'!H39="Yes"),OR('4.Results-Score'!G3="Maybe strong negative",'4.Results-Score'!G4="Maybe negative")),"Maybe strong positive","No strong positive"))</f>
        <v>No strong positive</v>
      </c>
      <c r="H10" s="51" t="str">
        <f>IF(AND(H3&gt;0,H2&lt;1,'4.Results-Score'!H3="No strong negative",'4.Results-Score'!H4="No negative",OR('2.Questionaire'!I38="Yes",'2.Questionaire'!I39="Yes")),"Strong positive",IF(AND(H3&gt;0,H2&lt;1,OR('2.Questionaire'!I38="Yes",'2.Questionaire'!I39="Yes"),OR('4.Results-Score'!H3="Maybe strong negative",'4.Results-Score'!H4="Maybe negative")),"Maybe strong positive","No strong positive"))</f>
        <v>No strong positive</v>
      </c>
      <c r="I10" s="51" t="str">
        <f>IF(AND(I3&gt;0,I2&lt;1,'4.Results-Score'!I3="No strong negative",'4.Results-Score'!I4="No negative",OR('2.Questionaire'!J38="Yes",'2.Questionaire'!J39="Yes")),"Strong positive",IF(AND(I3&gt;0,I2&lt;1,OR('2.Questionaire'!J38="Yes",'2.Questionaire'!J39="Yes"),OR('4.Results-Score'!I3="Maybe strong negative",'4.Results-Score'!I4="Maybe negative")),"Maybe strong positive","No strong positive"))</f>
        <v>No strong positive</v>
      </c>
      <c r="J10" s="51" t="str">
        <f>IF(AND(J3&gt;0,J2&lt;1,'4.Results-Score'!J3="No strong negative",'4.Results-Score'!J4="No negative",OR('2.Questionaire'!K38="Yes",'2.Questionaire'!K39="Yes")),"Strong positive",IF(AND(J3&gt;0,J2&lt;1,OR('2.Questionaire'!K38="Yes",'2.Questionaire'!K39="Yes"),OR('4.Results-Score'!J3="Maybe strong negative",'4.Results-Score'!J4="Maybe negative")),"Maybe strong positive","No strong positive"))</f>
        <v>No strong positive</v>
      </c>
      <c r="K10" s="51" t="str">
        <f>IF(AND(K3&gt;0,K2&lt;1,'4.Results-Score'!K3="No strong negative",'4.Results-Score'!K4="No negative",OR('2.Questionaire'!L38="Yes",'2.Questionaire'!L39="Yes")),"Strong positive",IF(AND(K3&gt;0,K2&lt;1,OR('2.Questionaire'!L38="Yes",'2.Questionaire'!L39="Yes"),OR('4.Results-Score'!K3="Maybe strong negative",'4.Results-Score'!K4="Maybe negative")),"Maybe strong positive","No strong positive"))</f>
        <v>No strong positive</v>
      </c>
      <c r="L10" s="51" t="str">
        <f>IF(AND(L3&gt;0,L2&lt;1,'4.Results-Score'!L3="No strong negative",'4.Results-Score'!L4="No negative",OR('2.Questionaire'!M38="Yes",'2.Questionaire'!M39="Yes")),"Strong positive",IF(AND(L3&gt;0,L2&lt;1,OR('2.Questionaire'!M38="Yes",'2.Questionaire'!M39="Yes"),OR('4.Results-Score'!L3="Maybe strong negative",'4.Results-Score'!L4="Maybe negative")),"Maybe strong positive","No strong positive"))</f>
        <v>No strong positive</v>
      </c>
      <c r="M10" s="51" t="e">
        <f>IF(AND(M3&gt;0,M2&lt;1,'4.Results-Score'!#REF!="No strong negative",'4.Results-Score'!#REF!="No negative",OR('2.Questionaire'!#REF!="Yes",'2.Questionaire'!#REF!="Yes")),"Strong positive",IF(AND(M3&gt;0,M2&lt;1,OR('2.Questionaire'!#REF!="Yes",'2.Questionaire'!#REF!="Yes"),OR('4.Results-Score'!#REF!="Maybe strong negative",'4.Results-Score'!#REF!="Maybe negative")),"Maybe strong positive","No strong positive"))</f>
        <v>#REF!</v>
      </c>
      <c r="N10" s="51" t="e">
        <f>IF(AND(N3&gt;0,N2&lt;1,'4.Results-Score'!#REF!="No strong negative",'4.Results-Score'!#REF!="No negative",OR('2.Questionaire'!#REF!="Yes",'2.Questionaire'!#REF!="Yes")),"Strong positive",IF(AND(N3&gt;0,N2&lt;1,OR('2.Questionaire'!#REF!="Yes",'2.Questionaire'!#REF!="Yes"),OR('4.Results-Score'!#REF!="Maybe strong negative",'4.Results-Score'!#REF!="Maybe negative")),"Maybe strong positive","No strong positive"))</f>
        <v>#REF!</v>
      </c>
      <c r="O10" s="51" t="e">
        <f>IF(AND(O3&gt;0,O2&lt;1,'4.Results-Score'!#REF!="No strong negative",'4.Results-Score'!#REF!="No negative",OR('2.Questionaire'!#REF!="Yes",'2.Questionaire'!#REF!="Yes")),"Strong positive",IF(AND(O3&gt;0,O2&lt;1,OR('2.Questionaire'!#REF!="Yes",'2.Questionaire'!#REF!="Yes"),OR('4.Results-Score'!#REF!="Maybe strong negative",'4.Results-Score'!#REF!="Maybe negative")),"Maybe strong positive","No strong positive"))</f>
        <v>#REF!</v>
      </c>
      <c r="P10" s="51" t="e">
        <f>IF(AND(P3&gt;0,P2&lt;1,'4.Results-Score'!#REF!="No strong negative",'4.Results-Score'!#REF!="No negative",OR('2.Questionaire'!#REF!="Yes",'2.Questionaire'!#REF!="Yes")),"Strong positive",IF(AND(P3&gt;0,P2&lt;1,OR('2.Questionaire'!#REF!="Yes",'2.Questionaire'!#REF!="Yes"),OR('4.Results-Score'!#REF!="Maybe strong negative",'4.Results-Score'!#REF!="Maybe negative")),"Maybe strong positive","No strong positive"))</f>
        <v>#REF!</v>
      </c>
      <c r="Q10" s="51" t="e">
        <f>IF(AND(Q3&gt;0,Q2&lt;1,'4.Results-Score'!#REF!="No strong negative",'4.Results-Score'!#REF!="No negative",OR('2.Questionaire'!#REF!="Yes",'2.Questionaire'!#REF!="Yes")),"Strong positive",IF(AND(Q3&gt;0,Q2&lt;1,OR('2.Questionaire'!#REF!="Yes",'2.Questionaire'!#REF!="Yes"),OR('4.Results-Score'!#REF!="Maybe strong negative",'4.Results-Score'!#REF!="Maybe negative")),"Maybe strong positive","No strong positive"))</f>
        <v>#REF!</v>
      </c>
      <c r="R10" s="51" t="e">
        <f>IF(AND(R3&gt;0,R2&lt;1,'4.Results-Score'!#REF!="No strong negative",'4.Results-Score'!#REF!="No negative",OR('2.Questionaire'!#REF!="Yes",'2.Questionaire'!#REF!="Yes")),"Strong positive",IF(AND(R3&gt;0,R2&lt;1,OR('2.Questionaire'!#REF!="Yes",'2.Questionaire'!#REF!="Yes"),OR('4.Results-Score'!#REF!="Maybe strong negative",'4.Results-Score'!#REF!="Maybe negative")),"Maybe strong positive","No strong positive"))</f>
        <v>#REF!</v>
      </c>
      <c r="S10" s="51" t="e">
        <f>IF(AND(S3&gt;0,S2&lt;1,'4.Results-Score'!#REF!="No strong negative",'4.Results-Score'!#REF!="No negative",OR('2.Questionaire'!#REF!="Yes",'2.Questionaire'!#REF!="Yes")),"Strong positive",IF(AND(S3&gt;0,S2&lt;1,OR('2.Questionaire'!#REF!="Yes",'2.Questionaire'!#REF!="Yes"),OR('4.Results-Score'!#REF!="Maybe strong negative",'4.Results-Score'!#REF!="Maybe negative")),"Maybe strong positive","No strong positive"))</f>
        <v>#REF!</v>
      </c>
      <c r="T10" s="51" t="e">
        <f>IF(AND(T3&gt;0,T2&lt;1,'4.Results-Score'!#REF!="No strong negative",'4.Results-Score'!#REF!="No negative",OR('2.Questionaire'!#REF!="Yes",'2.Questionaire'!#REF!="Yes")),"Strong positive",IF(AND(T3&gt;0,T2&lt;1,OR('2.Questionaire'!#REF!="Yes",'2.Questionaire'!#REF!="Yes"),OR('4.Results-Score'!#REF!="Maybe strong negative",'4.Results-Score'!#REF!="Maybe negative")),"Maybe strong positive","No strong positive"))</f>
        <v>#REF!</v>
      </c>
      <c r="U10" s="51" t="e">
        <f>IF(AND(U3&gt;0,U2&lt;1,'4.Results-Score'!#REF!="No strong negative",'4.Results-Score'!#REF!="No negative",OR('2.Questionaire'!#REF!="Yes",'2.Questionaire'!#REF!="Yes")),"Strong positive",IF(AND(U3&gt;0,U2&lt;1,OR('2.Questionaire'!#REF!="Yes",'2.Questionaire'!#REF!="Yes"),OR('4.Results-Score'!#REF!="Maybe strong negative",'4.Results-Score'!#REF!="Maybe negative")),"Maybe strong positive","No strong positive"))</f>
        <v>#REF!</v>
      </c>
      <c r="V10" s="51" t="e">
        <f>IF(AND(V3&gt;0,V2&lt;1,'4.Results-Score'!#REF!="No strong negative",'4.Results-Score'!#REF!="No negative",OR('2.Questionaire'!#REF!="Yes",'2.Questionaire'!#REF!="Yes")),"Strong positive",IF(AND(V3&gt;0,V2&lt;1,OR('2.Questionaire'!#REF!="Yes",'2.Questionaire'!#REF!="Yes"),OR('4.Results-Score'!#REF!="Maybe strong negative",'4.Results-Score'!#REF!="Maybe negative")),"Maybe strong positive","No strong positive"))</f>
        <v>#REF!</v>
      </c>
      <c r="W10" s="51" t="e">
        <f>IF(AND(W3&gt;0,W2&lt;1,'4.Results-Score'!#REF!="No strong negative",'4.Results-Score'!#REF!="No negative",OR('2.Questionaire'!#REF!="Yes",'2.Questionaire'!#REF!="Yes")),"Strong positive",IF(AND(W3&gt;0,W2&lt;1,OR('2.Questionaire'!#REF!="Yes",'2.Questionaire'!#REF!="Yes"),OR('4.Results-Score'!#REF!="Maybe strong negative",'4.Results-Score'!#REF!="Maybe negative")),"Maybe strong positive","No strong positive"))</f>
        <v>#REF!</v>
      </c>
      <c r="X10" s="51" t="e">
        <f>IF(AND(X3&gt;0,X2&lt;1,'4.Results-Score'!#REF!="No strong negative",'4.Results-Score'!#REF!="No negative",OR('2.Questionaire'!#REF!="Yes",'2.Questionaire'!#REF!="Yes")),"Strong positive",IF(AND(X3&gt;0,X2&lt;1,OR('2.Questionaire'!#REF!="Yes",'2.Questionaire'!#REF!="Yes"),OR('4.Results-Score'!#REF!="Maybe strong negative",'4.Results-Score'!#REF!="Maybe negative")),"Maybe strong positive","No strong positive"))</f>
        <v>#REF!</v>
      </c>
      <c r="Y10" s="51" t="e">
        <f>IF(AND(Y3&gt;0,Y2&lt;1,'4.Results-Score'!#REF!="No strong negative",'4.Results-Score'!#REF!="No negative",OR('2.Questionaire'!#REF!="Yes",'2.Questionaire'!#REF!="Yes")),"Strong positive",IF(AND(Y3&gt;0,Y2&lt;1,OR('2.Questionaire'!#REF!="Yes",'2.Questionaire'!#REF!="Yes"),OR('4.Results-Score'!#REF!="Maybe strong negative",'4.Results-Score'!#REF!="Maybe negative")),"Maybe strong positive","No strong positive"))</f>
        <v>#REF!</v>
      </c>
      <c r="Z10" s="51" t="e">
        <f>IF(AND(Z3&gt;0,Z2&lt;1,'4.Results-Score'!#REF!="No strong negative",'4.Results-Score'!#REF!="No negative",OR('2.Questionaire'!#REF!="Yes",'2.Questionaire'!#REF!="Yes")),"Strong positive",IF(AND(Z3&gt;0,Z2&lt;1,OR('2.Questionaire'!#REF!="Yes",'2.Questionaire'!#REF!="Yes"),OR('4.Results-Score'!#REF!="Maybe strong negative",'4.Results-Score'!#REF!="Maybe negative")),"Maybe strong positive","No strong positive"))</f>
        <v>#REF!</v>
      </c>
      <c r="AA10" s="51" t="e">
        <f>IF(AND(AA3&gt;0,AA2&lt;1,'4.Results-Score'!#REF!="No strong negative",'4.Results-Score'!#REF!="No negative",OR('2.Questionaire'!#REF!="Yes",'2.Questionaire'!#REF!="Yes")),"Strong positive",IF(AND(AA3&gt;0,AA2&lt;1,OR('2.Questionaire'!#REF!="Yes",'2.Questionaire'!#REF!="Yes"),OR('4.Results-Score'!#REF!="Maybe strong negative",'4.Results-Score'!#REF!="Maybe negative")),"Maybe strong positive","No strong positive"))</f>
        <v>#REF!</v>
      </c>
      <c r="AB10" s="51" t="e">
        <f>IF(AND(AB3&gt;0,AB2&lt;1,'4.Results-Score'!#REF!="No strong negative",'4.Results-Score'!#REF!="No negative",OR('2.Questionaire'!#REF!="Yes",'2.Questionaire'!#REF!="Yes")),"Strong positive",IF(AND(AB3&gt;0,AB2&lt;1,OR('2.Questionaire'!#REF!="Yes",'2.Questionaire'!#REF!="Yes"),OR('4.Results-Score'!#REF!="Maybe strong negative",'4.Results-Score'!#REF!="Maybe negative")),"Maybe strong positive","No strong positive"))</f>
        <v>#REF!</v>
      </c>
      <c r="AC10" s="51" t="e">
        <f>IF(AND(AC3&gt;0,AC2&lt;1,'4.Results-Score'!#REF!="No strong negative",'4.Results-Score'!#REF!="No negative",OR('2.Questionaire'!#REF!="Yes",'2.Questionaire'!#REF!="Yes")),"Strong positive",IF(AND(AC3&gt;0,AC2&lt;1,OR('2.Questionaire'!#REF!="Yes",'2.Questionaire'!#REF!="Yes"),OR('4.Results-Score'!#REF!="Maybe strong negative",'4.Results-Score'!#REF!="Maybe negative")),"Maybe strong positive","No strong positive"))</f>
        <v>#REF!</v>
      </c>
      <c r="AD10" s="51" t="e">
        <f>IF(AND(AD3&gt;0,AD2&lt;1,'4.Results-Score'!#REF!="No strong negative",'4.Results-Score'!#REF!="No negative",OR('2.Questionaire'!#REF!="Yes",'2.Questionaire'!#REF!="Yes")),"Strong positive",IF(AND(AD3&gt;0,AD2&lt;1,OR('2.Questionaire'!#REF!="Yes",'2.Questionaire'!#REF!="Yes"),OR('4.Results-Score'!#REF!="Maybe strong negative",'4.Results-Score'!#REF!="Maybe negative")),"Maybe strong positive","No strong positive"))</f>
        <v>#REF!</v>
      </c>
      <c r="AE10" s="51" t="e">
        <f>IF(AND(AE3&gt;0,AE2&lt;1,'4.Results-Score'!#REF!="No strong negative",'4.Results-Score'!#REF!="No negative",OR('2.Questionaire'!#REF!="Yes",'2.Questionaire'!#REF!="Yes")),"Strong positive",IF(AND(AE3&gt;0,AE2&lt;1,OR('2.Questionaire'!#REF!="Yes",'2.Questionaire'!#REF!="Yes"),OR('4.Results-Score'!#REF!="Maybe strong negative",'4.Results-Score'!#REF!="Maybe negative")),"Maybe strong positive","No strong positive"))</f>
        <v>#REF!</v>
      </c>
      <c r="AF10" s="51" t="e">
        <f>IF(AND(AF3&gt;0,AF2&lt;1,'4.Results-Score'!#REF!="No strong negative",'4.Results-Score'!#REF!="No negative",OR('2.Questionaire'!#REF!="Yes",'2.Questionaire'!#REF!="Yes")),"Strong positive",IF(AND(AF3&gt;0,AF2&lt;1,OR('2.Questionaire'!#REF!="Yes",'2.Questionaire'!#REF!="Yes"),OR('4.Results-Score'!#REF!="Maybe strong negative",'4.Results-Score'!#REF!="Maybe negative")),"Maybe strong positive","No strong positive"))</f>
        <v>#REF!</v>
      </c>
      <c r="AG10" s="51" t="e">
        <f>IF(AND(AG3&gt;0,AG2&lt;1,'4.Results-Score'!#REF!="No strong negative",'4.Results-Score'!#REF!="No negative",OR('2.Questionaire'!#REF!="Yes",'2.Questionaire'!#REF!="Yes")),"Strong positive",IF(AND(AG3&gt;0,AG2&lt;1,OR('2.Questionaire'!#REF!="Yes",'2.Questionaire'!#REF!="Yes"),OR('4.Results-Score'!#REF!="Maybe strong negative",'4.Results-Score'!#REF!="Maybe negative")),"Maybe strong positive","No strong positive"))</f>
        <v>#REF!</v>
      </c>
      <c r="AH10" s="51" t="e">
        <f>IF(AND(AH3&gt;0,AH2&lt;1,'4.Results-Score'!#REF!="No strong negative",'4.Results-Score'!#REF!="No negative",OR('2.Questionaire'!#REF!="Yes",'2.Questionaire'!#REF!="Yes")),"Strong positive",IF(AND(AH3&gt;0,AH2&lt;1,OR('2.Questionaire'!#REF!="Yes",'2.Questionaire'!#REF!="Yes"),OR('4.Results-Score'!#REF!="Maybe strong negative",'4.Results-Score'!#REF!="Maybe negative")),"Maybe strong positive","No strong positive"))</f>
        <v>#REF!</v>
      </c>
      <c r="AI10" s="51" t="e">
        <f>IF(AND(AI3&gt;0,AI2&lt;1,'4.Results-Score'!#REF!="No strong negative",'4.Results-Score'!#REF!="No negative",OR('2.Questionaire'!#REF!="Yes",'2.Questionaire'!#REF!="Yes")),"Strong positive",IF(AND(AI3&gt;0,AI2&lt;1,OR('2.Questionaire'!#REF!="Yes",'2.Questionaire'!#REF!="Yes"),OR('4.Results-Score'!#REF!="Maybe strong negative",'4.Results-Score'!#REF!="Maybe negative")),"Maybe strong positive","No strong positive"))</f>
        <v>#REF!</v>
      </c>
      <c r="AJ10" s="51" t="e">
        <f>IF(AND(AJ3&gt;0,AJ2&lt;1,'4.Results-Score'!#REF!="No strong negative",'4.Results-Score'!#REF!="No negative",OR('2.Questionaire'!#REF!="Yes",'2.Questionaire'!#REF!="Yes")),"Strong positive",IF(AND(AJ3&gt;0,AJ2&lt;1,OR('2.Questionaire'!#REF!="Yes",'2.Questionaire'!#REF!="Yes"),OR('4.Results-Score'!#REF!="Maybe strong negative",'4.Results-Score'!#REF!="Maybe negative")),"Maybe strong positive","No strong positive"))</f>
        <v>#REF!</v>
      </c>
      <c r="AK10" s="51" t="e">
        <f>IF(AND(AK3&gt;0,AK2&lt;1,'4.Results-Score'!#REF!="No strong negative",'4.Results-Score'!#REF!="No negative",OR('2.Questionaire'!#REF!="Yes",'2.Questionaire'!#REF!="Yes")),"Strong positive",IF(AND(AK3&gt;0,AK2&lt;1,OR('2.Questionaire'!#REF!="Yes",'2.Questionaire'!#REF!="Yes"),OR('4.Results-Score'!#REF!="Maybe strong negative",'4.Results-Score'!#REF!="Maybe negative")),"Maybe strong positive","No strong positive"))</f>
        <v>#REF!</v>
      </c>
      <c r="AL10" s="51" t="e">
        <f>IF(AND(AL3&gt;0,AL2&lt;1,'4.Results-Score'!#REF!="No strong negative",'4.Results-Score'!#REF!="No negative",OR('2.Questionaire'!#REF!="Yes",'2.Questionaire'!#REF!="Yes")),"Strong positive",IF(AND(AL3&gt;0,AL2&lt;1,OR('2.Questionaire'!#REF!="Yes",'2.Questionaire'!#REF!="Yes"),OR('4.Results-Score'!#REF!="Maybe strong negative",'4.Results-Score'!#REF!="Maybe negative")),"Maybe strong positive","No strong positive"))</f>
        <v>#REF!</v>
      </c>
      <c r="AM10" s="51" t="e">
        <f>IF(AND(AM3&gt;0,AM2&lt;1,'4.Results-Score'!#REF!="No strong negative",'4.Results-Score'!#REF!="No negative",OR('2.Questionaire'!#REF!="Yes",'2.Questionaire'!#REF!="Yes")),"Strong positive",IF(AND(AM3&gt;0,AM2&lt;1,OR('2.Questionaire'!#REF!="Yes",'2.Questionaire'!#REF!="Yes"),OR('4.Results-Score'!#REF!="Maybe strong negative",'4.Results-Score'!#REF!="Maybe negative")),"Maybe strong positive","No strong positive"))</f>
        <v>#REF!</v>
      </c>
      <c r="AN10" s="51" t="e">
        <f>IF(AND(AN3&gt;0,AN2&lt;1,'4.Results-Score'!#REF!="No strong negative",'4.Results-Score'!#REF!="No negative",OR('2.Questionaire'!#REF!="Yes",'2.Questionaire'!#REF!="Yes")),"Strong positive",IF(AND(AN3&gt;0,AN2&lt;1,OR('2.Questionaire'!#REF!="Yes",'2.Questionaire'!#REF!="Yes"),OR('4.Results-Score'!#REF!="Maybe strong negative",'4.Results-Score'!#REF!="Maybe negative")),"Maybe strong positive","No strong positive"))</f>
        <v>#REF!</v>
      </c>
      <c r="AO10" s="51" t="e">
        <f>IF(AND(AO3&gt;0,AO2&lt;1,'4.Results-Score'!#REF!="No strong negative",'4.Results-Score'!#REF!="No negative",OR('2.Questionaire'!#REF!="Yes",'2.Questionaire'!#REF!="Yes")),"Strong positive",IF(AND(AO3&gt;0,AO2&lt;1,OR('2.Questionaire'!#REF!="Yes",'2.Questionaire'!#REF!="Yes"),OR('4.Results-Score'!#REF!="Maybe strong negative",'4.Results-Score'!#REF!="Maybe negative")),"Maybe strong positive","No strong positive"))</f>
        <v>#REF!</v>
      </c>
      <c r="AP10" s="51" t="e">
        <f>IF(AND(AP3&gt;0,AP2&lt;1,'4.Results-Score'!#REF!="No strong negative",'4.Results-Score'!#REF!="No negative",OR('2.Questionaire'!#REF!="Yes",'2.Questionaire'!#REF!="Yes")),"Strong positive",IF(AND(AP3&gt;0,AP2&lt;1,OR('2.Questionaire'!#REF!="Yes",'2.Questionaire'!#REF!="Yes"),OR('4.Results-Score'!#REF!="Maybe strong negative",'4.Results-Score'!#REF!="Maybe negative")),"Maybe strong positive","No strong positive"))</f>
        <v>#REF!</v>
      </c>
      <c r="AQ10" s="51" t="e">
        <f>IF(AND(AQ3&gt;0,AQ2&lt;1,'4.Results-Score'!#REF!="No strong negative",'4.Results-Score'!#REF!="No negative",OR('2.Questionaire'!#REF!="Yes",'2.Questionaire'!#REF!="Yes")),"Strong positive",IF(AND(AQ3&gt;0,AQ2&lt;1,OR('2.Questionaire'!#REF!="Yes",'2.Questionaire'!#REF!="Yes"),OR('4.Results-Score'!#REF!="Maybe strong negative",'4.Results-Score'!#REF!="Maybe negative")),"Maybe strong positive","No strong positive"))</f>
        <v>#REF!</v>
      </c>
      <c r="AR10" s="51" t="e">
        <f>IF(AND(AR3&gt;0,AR2&lt;1,'4.Results-Score'!#REF!="No strong negative",'4.Results-Score'!#REF!="No negative",OR('2.Questionaire'!#REF!="Yes",'2.Questionaire'!#REF!="Yes")),"Strong positive",IF(AND(AR3&gt;0,AR2&lt;1,OR('2.Questionaire'!#REF!="Yes",'2.Questionaire'!#REF!="Yes"),OR('4.Results-Score'!#REF!="Maybe strong negative",'4.Results-Score'!#REF!="Maybe negative")),"Maybe strong positive","No strong positive"))</f>
        <v>#REF!</v>
      </c>
      <c r="AS10" s="51" t="e">
        <f>IF(AND(AS3&gt;0,AS2&lt;1,'4.Results-Score'!#REF!="No strong negative",'4.Results-Score'!#REF!="No negative",OR('2.Questionaire'!#REF!="Yes",'2.Questionaire'!#REF!="Yes")),"Strong positive",IF(AND(AS3&gt;0,AS2&lt;1,OR('2.Questionaire'!#REF!="Yes",'2.Questionaire'!#REF!="Yes"),OR('4.Results-Score'!#REF!="Maybe strong negative",'4.Results-Score'!#REF!="Maybe negative")),"Maybe strong positive","No strong positive"))</f>
        <v>#REF!</v>
      </c>
      <c r="AT10" s="51" t="e">
        <f>IF(AND(AT3&gt;0,AT2&lt;1,'4.Results-Score'!#REF!="No strong negative",'4.Results-Score'!#REF!="No negative",OR('2.Questionaire'!#REF!="Yes",'2.Questionaire'!#REF!="Yes")),"Strong positive",IF(AND(AT3&gt;0,AT2&lt;1,OR('2.Questionaire'!#REF!="Yes",'2.Questionaire'!#REF!="Yes"),OR('4.Results-Score'!#REF!="Maybe strong negative",'4.Results-Score'!#REF!="Maybe negative")),"Maybe strong positive","No strong positive"))</f>
        <v>#REF!</v>
      </c>
      <c r="AU10" s="51" t="e">
        <f>IF(AND(AU3&gt;0,AU2&lt;1,'4.Results-Score'!#REF!="No strong negative",'4.Results-Score'!#REF!="No negative",OR('2.Questionaire'!#REF!="Yes",'2.Questionaire'!#REF!="Yes")),"Strong positive",IF(AND(AU3&gt;0,AU2&lt;1,OR('2.Questionaire'!#REF!="Yes",'2.Questionaire'!#REF!="Yes"),OR('4.Results-Score'!#REF!="Maybe strong negative",'4.Results-Score'!#REF!="Maybe negative")),"Maybe strong positive","No strong positive"))</f>
        <v>#REF!</v>
      </c>
      <c r="AV10" s="51" t="e">
        <f>IF(AND(AV3&gt;0,AV2&lt;1,'4.Results-Score'!#REF!="No strong negative",'4.Results-Score'!#REF!="No negative",OR('2.Questionaire'!#REF!="Yes",'2.Questionaire'!#REF!="Yes")),"Strong positive",IF(AND(AV3&gt;0,AV2&lt;1,OR('2.Questionaire'!#REF!="Yes",'2.Questionaire'!#REF!="Yes"),OR('4.Results-Score'!#REF!="Maybe strong negative",'4.Results-Score'!#REF!="Maybe negative")),"Maybe strong positive","No strong positive"))</f>
        <v>#REF!</v>
      </c>
      <c r="AW10" s="51" t="e">
        <f>IF(AND(AW3&gt;0,AW2&lt;1,'4.Results-Score'!#REF!="No strong negative",'4.Results-Score'!#REF!="No negative",OR('2.Questionaire'!#REF!="Yes",'2.Questionaire'!#REF!="Yes")),"Strong positive",IF(AND(AW3&gt;0,AW2&lt;1,OR('2.Questionaire'!#REF!="Yes",'2.Questionaire'!#REF!="Yes"),OR('4.Results-Score'!#REF!="Maybe strong negative",'4.Results-Score'!#REF!="Maybe negative")),"Maybe strong positive","No strong positive"))</f>
        <v>#REF!</v>
      </c>
      <c r="AX10" s="51" t="e">
        <f>IF(AND(AX3&gt;0,AX2&lt;1,'4.Results-Score'!#REF!="No strong negative",'4.Results-Score'!#REF!="No negative",OR('2.Questionaire'!#REF!="Yes",'2.Questionaire'!#REF!="Yes")),"Strong positive",IF(AND(AX3&gt;0,AX2&lt;1,OR('2.Questionaire'!#REF!="Yes",'2.Questionaire'!#REF!="Yes"),OR('4.Results-Score'!#REF!="Maybe strong negative",'4.Results-Score'!#REF!="Maybe negative")),"Maybe strong positive","No strong positive"))</f>
        <v>#REF!</v>
      </c>
      <c r="AY10" s="51" t="e">
        <f>IF(AND(AY3&gt;0,AY2&lt;1,'4.Results-Score'!#REF!="No strong negative",'4.Results-Score'!#REF!="No negative",OR('2.Questionaire'!#REF!="Yes",'2.Questionaire'!#REF!="Yes")),"Strong positive",IF(AND(AY3&gt;0,AY2&lt;1,OR('2.Questionaire'!#REF!="Yes",'2.Questionaire'!#REF!="Yes"),OR('4.Results-Score'!#REF!="Maybe strong negative",'4.Results-Score'!#REF!="Maybe negative")),"Maybe strong positive","No strong positive"))</f>
        <v>#REF!</v>
      </c>
      <c r="AZ10" s="51" t="e">
        <f>IF(AND(AZ3&gt;0,AZ2&lt;1,'4.Results-Score'!#REF!="No strong negative",'4.Results-Score'!#REF!="No negative",OR('2.Questionaire'!#REF!="Yes",'2.Questionaire'!#REF!="Yes")),"Strong positive",IF(AND(AZ3&gt;0,AZ2&lt;1,OR('2.Questionaire'!#REF!="Yes",'2.Questionaire'!#REF!="Yes"),OR('4.Results-Score'!#REF!="Maybe strong negative",'4.Results-Score'!#REF!="Maybe negative")),"Maybe strong positive","No strong positive"))</f>
        <v>#REF!</v>
      </c>
      <c r="BA10" s="51" t="e">
        <f>IF(AND(BA3&gt;0,BA2&lt;1,'4.Results-Score'!#REF!="No strong negative",'4.Results-Score'!#REF!="No negative",OR('2.Questionaire'!#REF!="Yes",'2.Questionaire'!#REF!="Yes")),"Strong positive",IF(AND(BA3&gt;0,BA2&lt;1,OR('2.Questionaire'!#REF!="Yes",'2.Questionaire'!#REF!="Yes"),OR('4.Results-Score'!#REF!="Maybe strong negative",'4.Results-Score'!#REF!="Maybe negative")),"Maybe strong positive","No strong positive"))</f>
        <v>#REF!</v>
      </c>
      <c r="BB10" s="51" t="e">
        <f>IF(AND(BB3&gt;0,BB2&lt;1,'4.Results-Score'!#REF!="No strong negative",'4.Results-Score'!#REF!="No negative",OR('2.Questionaire'!#REF!="Yes",'2.Questionaire'!#REF!="Yes")),"Strong positive",IF(AND(BB3&gt;0,BB2&lt;1,OR('2.Questionaire'!#REF!="Yes",'2.Questionaire'!#REF!="Yes"),OR('4.Results-Score'!#REF!="Maybe strong negative",'4.Results-Score'!#REF!="Maybe negative")),"Maybe strong positive","No strong positive"))</f>
        <v>#REF!</v>
      </c>
      <c r="BC10" s="51" t="e">
        <f>IF(AND(BC3&gt;0,BC2&lt;1,'4.Results-Score'!#REF!="No strong negative",'4.Results-Score'!#REF!="No negative",OR('2.Questionaire'!#REF!="Yes",'2.Questionaire'!#REF!="Yes")),"Strong positive",IF(AND(BC3&gt;0,BC2&lt;1,OR('2.Questionaire'!#REF!="Yes",'2.Questionaire'!#REF!="Yes"),OR('4.Results-Score'!#REF!="Maybe strong negative",'4.Results-Score'!#REF!="Maybe negative")),"Maybe strong positive","No strong positive"))</f>
        <v>#REF!</v>
      </c>
      <c r="BD10" s="51" t="e">
        <f>IF(AND(BD3&gt;0,BD2&lt;1,'4.Results-Score'!#REF!="No strong negative",'4.Results-Score'!#REF!="No negative",OR('2.Questionaire'!#REF!="Yes",'2.Questionaire'!#REF!="Yes")),"Strong positive",IF(AND(BD3&gt;0,BD2&lt;1,OR('2.Questionaire'!#REF!="Yes",'2.Questionaire'!#REF!="Yes"),OR('4.Results-Score'!#REF!="Maybe strong negative",'4.Results-Score'!#REF!="Maybe negative")),"Maybe strong positive","No strong positive"))</f>
        <v>#REF!</v>
      </c>
      <c r="BE10" s="51" t="e">
        <f>IF(AND(BE3&gt;0,BE2&lt;1,'4.Results-Score'!#REF!="No strong negative",'4.Results-Score'!#REF!="No negative",OR('2.Questionaire'!#REF!="Yes",'2.Questionaire'!#REF!="Yes")),"Strong positive",IF(AND(BE3&gt;0,BE2&lt;1,OR('2.Questionaire'!#REF!="Yes",'2.Questionaire'!#REF!="Yes"),OR('4.Results-Score'!#REF!="Maybe strong negative",'4.Results-Score'!#REF!="Maybe negative")),"Maybe strong positive","No strong positive"))</f>
        <v>#REF!</v>
      </c>
      <c r="BF10" s="51" t="e">
        <f>IF(AND(BF3&gt;0,BF2&lt;1,'4.Results-Score'!#REF!="No strong negative",'4.Results-Score'!#REF!="No negative",OR('2.Questionaire'!#REF!="Yes",'2.Questionaire'!#REF!="Yes")),"Strong positive",IF(AND(BF3&gt;0,BF2&lt;1,OR('2.Questionaire'!#REF!="Yes",'2.Questionaire'!#REF!="Yes"),OR('4.Results-Score'!#REF!="Maybe strong negative",'4.Results-Score'!#REF!="Maybe negative")),"Maybe strong positive","No strong positive"))</f>
        <v>#REF!</v>
      </c>
      <c r="BG10" s="51" t="e">
        <f>IF(AND(BG3&gt;0,BG2&lt;1,'4.Results-Score'!#REF!="No strong negative",'4.Results-Score'!#REF!="No negative",OR('2.Questionaire'!#REF!="Yes",'2.Questionaire'!#REF!="Yes")),"Strong positive",IF(AND(BG3&gt;0,BG2&lt;1,OR('2.Questionaire'!#REF!="Yes",'2.Questionaire'!#REF!="Yes"),OR('4.Results-Score'!#REF!="Maybe strong negative",'4.Results-Score'!#REF!="Maybe negative")),"Maybe strong positive","No strong positive"))</f>
        <v>#REF!</v>
      </c>
      <c r="BH10" s="51" t="e">
        <f>IF(AND(BH3&gt;0,BH2&lt;1,'4.Results-Score'!#REF!="No strong negative",'4.Results-Score'!#REF!="No negative",OR('2.Questionaire'!#REF!="Yes",'2.Questionaire'!#REF!="Yes")),"Strong positive",IF(AND(BH3&gt;0,BH2&lt;1,OR('2.Questionaire'!#REF!="Yes",'2.Questionaire'!#REF!="Yes"),OR('4.Results-Score'!#REF!="Maybe strong negative",'4.Results-Score'!#REF!="Maybe negative")),"Maybe strong positive","No strong positive"))</f>
        <v>#REF!</v>
      </c>
      <c r="BI10" s="51" t="e">
        <f>IF(AND(BI3&gt;0,BI2&lt;1,'4.Results-Score'!#REF!="No strong negative",'4.Results-Score'!#REF!="No negative",OR('2.Questionaire'!#REF!="Yes",'2.Questionaire'!#REF!="Yes")),"Strong positive",IF(AND(BI3&gt;0,BI2&lt;1,OR('2.Questionaire'!#REF!="Yes",'2.Questionaire'!#REF!="Yes"),OR('4.Results-Score'!#REF!="Maybe strong negative",'4.Results-Score'!#REF!="Maybe negative")),"Maybe strong positive","No strong positive"))</f>
        <v>#REF!</v>
      </c>
      <c r="BJ10" s="51" t="e">
        <f>IF(AND(BJ3&gt;0,BJ2&lt;1,'4.Results-Score'!#REF!="No strong negative",'4.Results-Score'!#REF!="No negative",OR('2.Questionaire'!#REF!="Yes",'2.Questionaire'!#REF!="Yes")),"Strong positive",IF(AND(BJ3&gt;0,BJ2&lt;1,OR('2.Questionaire'!#REF!="Yes",'2.Questionaire'!#REF!="Yes"),OR('4.Results-Score'!#REF!="Maybe strong negative",'4.Results-Score'!#REF!="Maybe negative")),"Maybe strong positive","No strong positive"))</f>
        <v>#REF!</v>
      </c>
      <c r="BK10" s="51" t="e">
        <f>IF(AND(BK3&gt;0,BK2&lt;1,'4.Results-Score'!#REF!="No strong negative",'4.Results-Score'!#REF!="No negative",OR('2.Questionaire'!#REF!="Yes",'2.Questionaire'!#REF!="Yes")),"Strong positive",IF(AND(BK3&gt;0,BK2&lt;1,OR('2.Questionaire'!#REF!="Yes",'2.Questionaire'!#REF!="Yes"),OR('4.Results-Score'!#REF!="Maybe strong negative",'4.Results-Score'!#REF!="Maybe negative")),"Maybe strong positive","No strong positive"))</f>
        <v>#REF!</v>
      </c>
      <c r="BL10" s="51" t="e">
        <f>IF(AND(BL3&gt;0,BL2&lt;1,'4.Results-Score'!#REF!="No strong negative",'4.Results-Score'!#REF!="No negative",OR('2.Questionaire'!#REF!="Yes",'2.Questionaire'!#REF!="Yes")),"Strong positive",IF(AND(BL3&gt;0,BL2&lt;1,OR('2.Questionaire'!#REF!="Yes",'2.Questionaire'!#REF!="Yes"),OR('4.Results-Score'!#REF!="Maybe strong negative",'4.Results-Score'!#REF!="Maybe negative")),"Maybe strong positive","No strong positive"))</f>
        <v>#REF!</v>
      </c>
      <c r="BM10" s="51" t="e">
        <f>IF(AND(BM3&gt;0,BM2&lt;1,'4.Results-Score'!#REF!="No strong negative",'4.Results-Score'!#REF!="No negative",OR('2.Questionaire'!#REF!="Yes",'2.Questionaire'!#REF!="Yes")),"Strong positive",IF(AND(BM3&gt;0,BM2&lt;1,OR('2.Questionaire'!#REF!="Yes",'2.Questionaire'!#REF!="Yes"),OR('4.Results-Score'!#REF!="Maybe strong negative",'4.Results-Score'!#REF!="Maybe negative")),"Maybe strong positive","No strong positive"))</f>
        <v>#REF!</v>
      </c>
      <c r="BN10" s="51" t="e">
        <f>IF(AND(BN3&gt;0,BN2&lt;1,'4.Results-Score'!#REF!="No strong negative",'4.Results-Score'!#REF!="No negative",OR('2.Questionaire'!#REF!="Yes",'2.Questionaire'!#REF!="Yes")),"Strong positive",IF(AND(BN3&gt;0,BN2&lt;1,OR('2.Questionaire'!#REF!="Yes",'2.Questionaire'!#REF!="Yes"),OR('4.Results-Score'!#REF!="Maybe strong negative",'4.Results-Score'!#REF!="Maybe negative")),"Maybe strong positive","No strong positive"))</f>
        <v>#REF!</v>
      </c>
      <c r="BO10" s="51" t="e">
        <f>IF(AND(BO3&gt;0,BO2&lt;1,'4.Results-Score'!#REF!="No strong negative",'4.Results-Score'!#REF!="No negative",OR('2.Questionaire'!#REF!="Yes",'2.Questionaire'!#REF!="Yes")),"Strong positive",IF(AND(BO3&gt;0,BO2&lt;1,OR('2.Questionaire'!#REF!="Yes",'2.Questionaire'!#REF!="Yes"),OR('4.Results-Score'!#REF!="Maybe strong negative",'4.Results-Score'!#REF!="Maybe negative")),"Maybe strong positive","No strong positive"))</f>
        <v>#REF!</v>
      </c>
      <c r="BP10" s="51" t="e">
        <f>IF(AND(BP3&gt;0,BP2&lt;1,'4.Results-Score'!#REF!="No strong negative",'4.Results-Score'!#REF!="No negative",OR('2.Questionaire'!#REF!="Yes",'2.Questionaire'!#REF!="Yes")),"Strong positive",IF(AND(BP3&gt;0,BP2&lt;1,OR('2.Questionaire'!#REF!="Yes",'2.Questionaire'!#REF!="Yes"),OR('4.Results-Score'!#REF!="Maybe strong negative",'4.Results-Score'!#REF!="Maybe negative")),"Maybe strong positive","No strong positive"))</f>
        <v>#REF!</v>
      </c>
      <c r="BQ10" s="51" t="e">
        <f>IF(AND(BQ3&gt;0,BQ2&lt;1,'4.Results-Score'!#REF!="No strong negative",'4.Results-Score'!#REF!="No negative",OR('2.Questionaire'!#REF!="Yes",'2.Questionaire'!#REF!="Yes")),"Strong positive",IF(AND(BQ3&gt;0,BQ2&lt;1,OR('2.Questionaire'!#REF!="Yes",'2.Questionaire'!#REF!="Yes"),OR('4.Results-Score'!#REF!="Maybe strong negative",'4.Results-Score'!#REF!="Maybe negative")),"Maybe strong positive","No strong positive"))</f>
        <v>#REF!</v>
      </c>
      <c r="BR10" s="51" t="e">
        <f>IF(AND(BR3&gt;0,BR2&lt;1,'4.Results-Score'!#REF!="No strong negative",'4.Results-Score'!#REF!="No negative",OR('2.Questionaire'!#REF!="Yes",'2.Questionaire'!#REF!="Yes")),"Strong positive",IF(AND(BR3&gt;0,BR2&lt;1,OR('2.Questionaire'!#REF!="Yes",'2.Questionaire'!#REF!="Yes"),OR('4.Results-Score'!#REF!="Maybe strong negative",'4.Results-Score'!#REF!="Maybe negative")),"Maybe strong positive","No strong positive"))</f>
        <v>#REF!</v>
      </c>
      <c r="BS10" s="51" t="e">
        <f>IF(AND(BS3&gt;0,BS2&lt;1,'4.Results-Score'!#REF!="No strong negative",'4.Results-Score'!#REF!="No negative",OR('2.Questionaire'!#REF!="Yes",'2.Questionaire'!#REF!="Yes")),"Strong positive",IF(AND(BS3&gt;0,BS2&lt;1,OR('2.Questionaire'!#REF!="Yes",'2.Questionaire'!#REF!="Yes"),OR('4.Results-Score'!#REF!="Maybe strong negative",'4.Results-Score'!#REF!="Maybe negative")),"Maybe strong positive","No strong positive"))</f>
        <v>#REF!</v>
      </c>
      <c r="BT10" s="51" t="e">
        <f>IF(AND(BT3&gt;0,BT2&lt;1,'4.Results-Score'!#REF!="No strong negative",'4.Results-Score'!#REF!="No negative",OR('2.Questionaire'!#REF!="Yes",'2.Questionaire'!#REF!="Yes")),"Strong positive",IF(AND(BT3&gt;0,BT2&lt;1,OR('2.Questionaire'!#REF!="Yes",'2.Questionaire'!#REF!="Yes"),OR('4.Results-Score'!#REF!="Maybe strong negative",'4.Results-Score'!#REF!="Maybe negative")),"Maybe strong positive","No strong positive"))</f>
        <v>#REF!</v>
      </c>
      <c r="BU10" s="51" t="e">
        <f>IF(AND(BU3&gt;0,BU2&lt;1,'4.Results-Score'!#REF!="No strong negative",'4.Results-Score'!#REF!="No negative",OR('2.Questionaire'!#REF!="Yes",'2.Questionaire'!#REF!="Yes")),"Strong positive",IF(AND(BU3&gt;0,BU2&lt;1,OR('2.Questionaire'!#REF!="Yes",'2.Questionaire'!#REF!="Yes"),OR('4.Results-Score'!#REF!="Maybe strong negative",'4.Results-Score'!#REF!="Maybe negative")),"Maybe strong positive","No strong positive"))</f>
        <v>#REF!</v>
      </c>
      <c r="BV10" s="51" t="e">
        <f>IF(AND(BV3&gt;0,BV2&lt;1,'4.Results-Score'!#REF!="No strong negative",'4.Results-Score'!#REF!="No negative",OR('2.Questionaire'!#REF!="Yes",'2.Questionaire'!#REF!="Yes")),"Strong positive",IF(AND(BV3&gt;0,BV2&lt;1,OR('2.Questionaire'!#REF!="Yes",'2.Questionaire'!#REF!="Yes"),OR('4.Results-Score'!#REF!="Maybe strong negative",'4.Results-Score'!#REF!="Maybe negative")),"Maybe strong positive","No strong positive"))</f>
        <v>#REF!</v>
      </c>
      <c r="BW10" s="51" t="e">
        <f>IF(AND(BW3&gt;0,BW2&lt;1,'4.Results-Score'!#REF!="No strong negative",'4.Results-Score'!#REF!="No negative",OR('2.Questionaire'!#REF!="Yes",'2.Questionaire'!#REF!="Yes")),"Strong positive",IF(AND(BW3&gt;0,BW2&lt;1,OR('2.Questionaire'!#REF!="Yes",'2.Questionaire'!#REF!="Yes"),OR('4.Results-Score'!#REF!="Maybe strong negative",'4.Results-Score'!#REF!="Maybe negative")),"Maybe strong positive","No strong positive"))</f>
        <v>#REF!</v>
      </c>
      <c r="BX10" s="51" t="e">
        <f>IF(AND(BX3&gt;0,BX2&lt;1,'4.Results-Score'!#REF!="No strong negative",'4.Results-Score'!#REF!="No negative",OR('2.Questionaire'!#REF!="Yes",'2.Questionaire'!#REF!="Yes")),"Strong positive",IF(AND(BX3&gt;0,BX2&lt;1,OR('2.Questionaire'!#REF!="Yes",'2.Questionaire'!#REF!="Yes"),OR('4.Results-Score'!#REF!="Maybe strong negative",'4.Results-Score'!#REF!="Maybe negative")),"Maybe strong positive","No strong positive"))</f>
        <v>#REF!</v>
      </c>
      <c r="BY10" s="51" t="e">
        <f>IF(AND(BY3&gt;0,BY2&lt;1,'4.Results-Score'!#REF!="No strong negative",'4.Results-Score'!#REF!="No negative",OR('2.Questionaire'!#REF!="Yes",'2.Questionaire'!#REF!="Yes")),"Strong positive",IF(AND(BY3&gt;0,BY2&lt;1,OR('2.Questionaire'!#REF!="Yes",'2.Questionaire'!#REF!="Yes"),OR('4.Results-Score'!#REF!="Maybe strong negative",'4.Results-Score'!#REF!="Maybe negative")),"Maybe strong positive","No strong positive"))</f>
        <v>#REF!</v>
      </c>
      <c r="BZ10" s="51" t="e">
        <f>IF(AND(BZ3&gt;0,BZ2&lt;1,'4.Results-Score'!#REF!="No strong negative",'4.Results-Score'!#REF!="No negative",OR('2.Questionaire'!#REF!="Yes",'2.Questionaire'!#REF!="Yes")),"Strong positive",IF(AND(BZ3&gt;0,BZ2&lt;1,OR('2.Questionaire'!#REF!="Yes",'2.Questionaire'!#REF!="Yes"),OR('4.Results-Score'!#REF!="Maybe strong negative",'4.Results-Score'!#REF!="Maybe negative")),"Maybe strong positive","No strong positive"))</f>
        <v>#REF!</v>
      </c>
      <c r="CA10" s="51" t="e">
        <f>IF(AND(CA3&gt;0,CA2&lt;1,'4.Results-Score'!#REF!="No strong negative",'4.Results-Score'!#REF!="No negative",OR('2.Questionaire'!#REF!="Yes",'2.Questionaire'!#REF!="Yes")),"Strong positive",IF(AND(CA3&gt;0,CA2&lt;1,OR('2.Questionaire'!#REF!="Yes",'2.Questionaire'!#REF!="Yes"),OR('4.Results-Score'!#REF!="Maybe strong negative",'4.Results-Score'!#REF!="Maybe negative")),"Maybe strong positive","No strong positive"))</f>
        <v>#REF!</v>
      </c>
      <c r="CB10" s="51" t="e">
        <f>IF(AND(CB3&gt;0,CB2&lt;1,'4.Results-Score'!#REF!="No strong negative",'4.Results-Score'!#REF!="No negative",OR('2.Questionaire'!#REF!="Yes",'2.Questionaire'!#REF!="Yes")),"Strong positive",IF(AND(CB3&gt;0,CB2&lt;1,OR('2.Questionaire'!#REF!="Yes",'2.Questionaire'!#REF!="Yes"),OR('4.Results-Score'!#REF!="Maybe strong negative",'4.Results-Score'!#REF!="Maybe negative")),"Maybe strong positive","No strong positive"))</f>
        <v>#REF!</v>
      </c>
      <c r="CC10" s="51" t="e">
        <f>IF(AND(CC3&gt;0,CC2&lt;1,'4.Results-Score'!#REF!="No strong negative",'4.Results-Score'!#REF!="No negative",OR('2.Questionaire'!#REF!="Yes",'2.Questionaire'!#REF!="Yes")),"Strong positive",IF(AND(CC3&gt;0,CC2&lt;1,OR('2.Questionaire'!#REF!="Yes",'2.Questionaire'!#REF!="Yes"),OR('4.Results-Score'!#REF!="Maybe strong negative",'4.Results-Score'!#REF!="Maybe negative")),"Maybe strong positive","No strong positive"))</f>
        <v>#REF!</v>
      </c>
      <c r="CD10" s="51" t="e">
        <f>IF(AND(CD3&gt;0,CD2&lt;1,'4.Results-Score'!#REF!="No strong negative",'4.Results-Score'!#REF!="No negative",OR('2.Questionaire'!#REF!="Yes",'2.Questionaire'!#REF!="Yes")),"Strong positive",IF(AND(CD3&gt;0,CD2&lt;1,OR('2.Questionaire'!#REF!="Yes",'2.Questionaire'!#REF!="Yes"),OR('4.Results-Score'!#REF!="Maybe strong negative",'4.Results-Score'!#REF!="Maybe negative")),"Maybe strong positive","No strong positive"))</f>
        <v>#REF!</v>
      </c>
      <c r="CE10" s="51" t="e">
        <f>IF(AND(CE3&gt;0,CE2&lt;1,'4.Results-Score'!#REF!="No strong negative",'4.Results-Score'!#REF!="No negative",OR('2.Questionaire'!#REF!="Yes",'2.Questionaire'!#REF!="Yes")),"Strong positive",IF(AND(CE3&gt;0,CE2&lt;1,OR('2.Questionaire'!#REF!="Yes",'2.Questionaire'!#REF!="Yes"),OR('4.Results-Score'!#REF!="Maybe strong negative",'4.Results-Score'!#REF!="Maybe negative")),"Maybe strong positive","No strong positive"))</f>
        <v>#REF!</v>
      </c>
      <c r="CF10" s="51" t="e">
        <f>IF(AND(CF3&gt;0,CF2&lt;1,'4.Results-Score'!#REF!="No strong negative",'4.Results-Score'!#REF!="No negative",OR('2.Questionaire'!#REF!="Yes",'2.Questionaire'!#REF!="Yes")),"Strong positive",IF(AND(CF3&gt;0,CF2&lt;1,OR('2.Questionaire'!#REF!="Yes",'2.Questionaire'!#REF!="Yes"),OR('4.Results-Score'!#REF!="Maybe strong negative",'4.Results-Score'!#REF!="Maybe negative")),"Maybe strong positive","No strong positive"))</f>
        <v>#REF!</v>
      </c>
      <c r="CG10" s="51" t="e">
        <f>IF(AND(CG3&gt;0,CG2&lt;1,'4.Results-Score'!#REF!="No strong negative",'4.Results-Score'!#REF!="No negative",OR('2.Questionaire'!#REF!="Yes",'2.Questionaire'!#REF!="Yes")),"Strong positive",IF(AND(CG3&gt;0,CG2&lt;1,OR('2.Questionaire'!#REF!="Yes",'2.Questionaire'!#REF!="Yes"),OR('4.Results-Score'!#REF!="Maybe strong negative",'4.Results-Score'!#REF!="Maybe negative")),"Maybe strong positive","No strong positive"))</f>
        <v>#REF!</v>
      </c>
      <c r="CH10" s="51" t="e">
        <f>IF(AND(CH3&gt;0,CH2&lt;1,'4.Results-Score'!#REF!="No strong negative",'4.Results-Score'!#REF!="No negative",OR('2.Questionaire'!#REF!="Yes",'2.Questionaire'!#REF!="Yes")),"Strong positive",IF(AND(CH3&gt;0,CH2&lt;1,OR('2.Questionaire'!#REF!="Yes",'2.Questionaire'!#REF!="Yes"),OR('4.Results-Score'!#REF!="Maybe strong negative",'4.Results-Score'!#REF!="Maybe negative")),"Maybe strong positive","No strong positive"))</f>
        <v>#REF!</v>
      </c>
      <c r="CI10" s="51" t="e">
        <f>IF(AND(CI3&gt;0,CI2&lt;1,'4.Results-Score'!#REF!="No strong negative",'4.Results-Score'!#REF!="No negative",OR('2.Questionaire'!#REF!="Yes",'2.Questionaire'!#REF!="Yes")),"Strong positive",IF(AND(CI3&gt;0,CI2&lt;1,OR('2.Questionaire'!#REF!="Yes",'2.Questionaire'!#REF!="Yes"),OR('4.Results-Score'!#REF!="Maybe strong negative",'4.Results-Score'!#REF!="Maybe negative")),"Maybe strong positive","No strong positive"))</f>
        <v>#REF!</v>
      </c>
      <c r="CJ10" s="51" t="e">
        <f>IF(AND(CJ3&gt;0,CJ2&lt;1,'4.Results-Score'!#REF!="No strong negative",'4.Results-Score'!#REF!="No negative",OR('2.Questionaire'!#REF!="Yes",'2.Questionaire'!#REF!="Yes")),"Strong positive",IF(AND(CJ3&gt;0,CJ2&lt;1,OR('2.Questionaire'!#REF!="Yes",'2.Questionaire'!#REF!="Yes"),OR('4.Results-Score'!#REF!="Maybe strong negative",'4.Results-Score'!#REF!="Maybe negative")),"Maybe strong positive","No strong positive"))</f>
        <v>#REF!</v>
      </c>
      <c r="CK10" s="51" t="e">
        <f>IF(AND(CK3&gt;0,CK2&lt;1,'4.Results-Score'!#REF!="No strong negative",'4.Results-Score'!#REF!="No negative",OR('2.Questionaire'!#REF!="Yes",'2.Questionaire'!#REF!="Yes")),"Strong positive",IF(AND(CK3&gt;0,CK2&lt;1,OR('2.Questionaire'!#REF!="Yes",'2.Questionaire'!#REF!="Yes"),OR('4.Results-Score'!#REF!="Maybe strong negative",'4.Results-Score'!#REF!="Maybe negative")),"Maybe strong positive","No strong positive"))</f>
        <v>#REF!</v>
      </c>
      <c r="CL10" s="51" t="e">
        <f>IF(AND(CL3&gt;0,CL2&lt;1,'4.Results-Score'!#REF!="No strong negative",'4.Results-Score'!#REF!="No negative",OR('2.Questionaire'!#REF!="Yes",'2.Questionaire'!#REF!="Yes")),"Strong positive",IF(AND(CL3&gt;0,CL2&lt;1,OR('2.Questionaire'!#REF!="Yes",'2.Questionaire'!#REF!="Yes"),OR('4.Results-Score'!#REF!="Maybe strong negative",'4.Results-Score'!#REF!="Maybe negative")),"Maybe strong positive","No strong positive"))</f>
        <v>#REF!</v>
      </c>
      <c r="CM10" s="51" t="e">
        <f>IF(AND(CM3&gt;0,CM2&lt;1,'4.Results-Score'!#REF!="No strong negative",'4.Results-Score'!#REF!="No negative",OR('2.Questionaire'!#REF!="Yes",'2.Questionaire'!#REF!="Yes")),"Strong positive",IF(AND(CM3&gt;0,CM2&lt;1,OR('2.Questionaire'!#REF!="Yes",'2.Questionaire'!#REF!="Yes"),OR('4.Results-Score'!#REF!="Maybe strong negative",'4.Results-Score'!#REF!="Maybe negative")),"Maybe strong positive","No strong positive"))</f>
        <v>#REF!</v>
      </c>
      <c r="CN10" s="51" t="e">
        <f>IF(AND(CN3&gt;0,CN2&lt;1,'4.Results-Score'!#REF!="No strong negative",'4.Results-Score'!#REF!="No negative",OR('2.Questionaire'!#REF!="Yes",'2.Questionaire'!#REF!="Yes")),"Strong positive",IF(AND(CN3&gt;0,CN2&lt;1,OR('2.Questionaire'!#REF!="Yes",'2.Questionaire'!#REF!="Yes"),OR('4.Results-Score'!#REF!="Maybe strong negative",'4.Results-Score'!#REF!="Maybe negative")),"Maybe strong positive","No strong positive"))</f>
        <v>#REF!</v>
      </c>
      <c r="CO10" s="51" t="e">
        <f>IF(AND(CO3&gt;0,CO2&lt;1,'4.Results-Score'!#REF!="No strong negative",'4.Results-Score'!#REF!="No negative",OR('2.Questionaire'!#REF!="Yes",'2.Questionaire'!#REF!="Yes")),"Strong positive",IF(AND(CO3&gt;0,CO2&lt;1,OR('2.Questionaire'!#REF!="Yes",'2.Questionaire'!#REF!="Yes"),OR('4.Results-Score'!#REF!="Maybe strong negative",'4.Results-Score'!#REF!="Maybe negative")),"Maybe strong positive","No strong positive"))</f>
        <v>#REF!</v>
      </c>
      <c r="CP10" s="51" t="e">
        <f>IF(AND(CP3&gt;0,CP2&lt;1,'4.Results-Score'!#REF!="No strong negative",'4.Results-Score'!#REF!="No negative",OR('2.Questionaire'!#REF!="Yes",'2.Questionaire'!#REF!="Yes")),"Strong positive",IF(AND(CP3&gt;0,CP2&lt;1,OR('2.Questionaire'!#REF!="Yes",'2.Questionaire'!#REF!="Yes"),OR('4.Results-Score'!#REF!="Maybe strong negative",'4.Results-Score'!#REF!="Maybe negative")),"Maybe strong positive","No strong positive"))</f>
        <v>#REF!</v>
      </c>
      <c r="CQ10" s="51" t="e">
        <f>IF(AND(CQ3&gt;0,CQ2&lt;1,'4.Results-Score'!#REF!="No strong negative",'4.Results-Score'!#REF!="No negative",OR('2.Questionaire'!#REF!="Yes",'2.Questionaire'!#REF!="Yes")),"Strong positive",IF(AND(CQ3&gt;0,CQ2&lt;1,OR('2.Questionaire'!#REF!="Yes",'2.Questionaire'!#REF!="Yes"),OR('4.Results-Score'!#REF!="Maybe strong negative",'4.Results-Score'!#REF!="Maybe negative")),"Maybe strong positive","No strong positive"))</f>
        <v>#REF!</v>
      </c>
      <c r="CR10" s="51" t="e">
        <f>IF(AND(CR3&gt;0,CR2&lt;1,'4.Results-Score'!#REF!="No strong negative",'4.Results-Score'!#REF!="No negative",OR('2.Questionaire'!#REF!="Yes",'2.Questionaire'!#REF!="Yes")),"Strong positive",IF(AND(CR3&gt;0,CR2&lt;1,OR('2.Questionaire'!#REF!="Yes",'2.Questionaire'!#REF!="Yes"),OR('4.Results-Score'!#REF!="Maybe strong negative",'4.Results-Score'!#REF!="Maybe negative")),"Maybe strong positive","No strong positive"))</f>
        <v>#REF!</v>
      </c>
      <c r="CS10" s="51" t="e">
        <f>IF(AND(CS3&gt;0,CS2&lt;1,'4.Results-Score'!#REF!="No strong negative",'4.Results-Score'!#REF!="No negative",OR('2.Questionaire'!#REF!="Yes",'2.Questionaire'!#REF!="Yes")),"Strong positive",IF(AND(CS3&gt;0,CS2&lt;1,OR('2.Questionaire'!#REF!="Yes",'2.Questionaire'!#REF!="Yes"),OR('4.Results-Score'!#REF!="Maybe strong negative",'4.Results-Score'!#REF!="Maybe negative")),"Maybe strong positive","No strong positive"))</f>
        <v>#REF!</v>
      </c>
      <c r="CT10" s="51" t="e">
        <f>IF(AND(CT3&gt;0,CT2&lt;1,'4.Results-Score'!#REF!="No strong negative",'4.Results-Score'!#REF!="No negative",OR('2.Questionaire'!#REF!="Yes",'2.Questionaire'!#REF!="Yes")),"Strong positive",IF(AND(CT3&gt;0,CT2&lt;1,OR('2.Questionaire'!#REF!="Yes",'2.Questionaire'!#REF!="Yes"),OR('4.Results-Score'!#REF!="Maybe strong negative",'4.Results-Score'!#REF!="Maybe negative")),"Maybe strong positive","No strong positive"))</f>
        <v>#REF!</v>
      </c>
      <c r="CU10" s="51" t="e">
        <f>IF(AND(CU3&gt;0,CU2&lt;1,'4.Results-Score'!#REF!="No strong negative",'4.Results-Score'!#REF!="No negative",OR('2.Questionaire'!#REF!="Yes",'2.Questionaire'!#REF!="Yes")),"Strong positive",IF(AND(CU3&gt;0,CU2&lt;1,OR('2.Questionaire'!#REF!="Yes",'2.Questionaire'!#REF!="Yes"),OR('4.Results-Score'!#REF!="Maybe strong negative",'4.Results-Score'!#REF!="Maybe negative")),"Maybe strong positive","No strong positive"))</f>
        <v>#REF!</v>
      </c>
      <c r="CV10" s="51" t="e">
        <f>IF(AND(CV3&gt;0,CV2&lt;1,'4.Results-Score'!#REF!="No strong negative",'4.Results-Score'!#REF!="No negative",OR('2.Questionaire'!#REF!="Yes",'2.Questionaire'!#REF!="Yes")),"Strong positive",IF(AND(CV3&gt;0,CV2&lt;1,OR('2.Questionaire'!#REF!="Yes",'2.Questionaire'!#REF!="Yes"),OR('4.Results-Score'!#REF!="Maybe strong negative",'4.Results-Score'!#REF!="Maybe negative")),"Maybe strong positive","No strong positive"))</f>
        <v>#REF!</v>
      </c>
      <c r="CW10" s="51" t="e">
        <f>IF(AND(CW3&gt;0,CW2&lt;1,'4.Results-Score'!#REF!="No strong negative",'4.Results-Score'!#REF!="No negative",OR('2.Questionaire'!#REF!="Yes",'2.Questionaire'!#REF!="Yes")),"Strong positive",IF(AND(CW3&gt;0,CW2&lt;1,OR('2.Questionaire'!#REF!="Yes",'2.Questionaire'!#REF!="Yes"),OR('4.Results-Score'!#REF!="Maybe strong negative",'4.Results-Score'!#REF!="Maybe negative")),"Maybe strong positive","No strong positive"))</f>
        <v>#REF!</v>
      </c>
      <c r="CX10" s="51" t="e">
        <f>IF(AND(CX3&gt;0,CX2&lt;1,'4.Results-Score'!#REF!="No strong negative",'4.Results-Score'!#REF!="No negative",OR('2.Questionaire'!#REF!="Yes",'2.Questionaire'!#REF!="Yes")),"Strong positive",IF(AND(CX3&gt;0,CX2&lt;1,OR('2.Questionaire'!#REF!="Yes",'2.Questionaire'!#REF!="Yes"),OR('4.Results-Score'!#REF!="Maybe strong negative",'4.Results-Score'!#REF!="Maybe negative")),"Maybe strong positive","No strong positive"))</f>
        <v>#REF!</v>
      </c>
    </row>
    <row r="11" spans="2:102" s="53" customFormat="1" ht="22.5" customHeight="1">
      <c r="B11" s="54" t="s">
        <v>266</v>
      </c>
      <c r="C11" s="54" t="str">
        <f>IF(AND(C6="No strong negative",C7="No negative",C8="No Neutral",C9="No positive",C10="No strong positive"),"",IF(C6="Strong negative","C-- Strong negative",IF(C7="Negative","C- Negative",IF(C8="Neutral","B Neutral",IF(C10="Strong positive","A++ Strong positive",IF(C9="Positive","A+ Positive","SSbD expert required"))))))</f>
        <v>C- Negative</v>
      </c>
      <c r="D11" s="54" t="str">
        <f t="shared" ref="D11:L11" si="0">IF(AND(D6="No strong negative",D7="No negative",D8="No Neutral",D9="No positive",D10="No strong positive"),"",IF(D6="Strong negative","C-- Strong negative",IF(D7="Negative","C- Negative",IF(D8="Neutral","B Neutral",IF(D10="Strong positive","A++ Strong positive",IF(D9="Positive","A+ Positive","SSbD expert required"))))))</f>
        <v/>
      </c>
      <c r="E11" s="54" t="str">
        <f t="shared" si="0"/>
        <v/>
      </c>
      <c r="F11" s="54" t="str">
        <f t="shared" si="0"/>
        <v/>
      </c>
      <c r="G11" s="54" t="str">
        <f t="shared" si="0"/>
        <v/>
      </c>
      <c r="H11" s="54" t="str">
        <f t="shared" si="0"/>
        <v/>
      </c>
      <c r="I11" s="54" t="str">
        <f t="shared" si="0"/>
        <v/>
      </c>
      <c r="J11" s="54" t="str">
        <f t="shared" si="0"/>
        <v/>
      </c>
      <c r="K11" s="54" t="str">
        <f t="shared" si="0"/>
        <v/>
      </c>
      <c r="L11" s="54" t="str">
        <f t="shared" si="0"/>
        <v/>
      </c>
      <c r="M11" s="54" t="e">
        <f t="shared" ref="M11" si="1">IF(M6="Strong negative","C-- Strong negative",IF(M7="Negative","C- Negative",IF(M8="Neutral","B Neutral",IF(M10="Strong positive","A++ Strong positive",IF(M9="Positive","A+ Positive","No Result")))))</f>
        <v>#REF!</v>
      </c>
      <c r="N11" s="54" t="e">
        <f t="shared" ref="N11" si="2">IF(N6="Strong negative","C-- Strong negative",IF(N7="Negative","C- Negative",IF(N8="Neutral","B Neutral",IF(N10="Strong positive","A++ Strong positive",IF(N9="Positive","A+ Positive","No Result")))))</f>
        <v>#REF!</v>
      </c>
      <c r="O11" s="54" t="e">
        <f t="shared" ref="O11" si="3">IF(O6="Strong negative","C-- Strong negative",IF(O7="Negative","C- Negative",IF(O8="Neutral","B Neutral",IF(O10="Strong positive","A++ Strong positive",IF(O9="Positive","A+ Positive","No Result")))))</f>
        <v>#REF!</v>
      </c>
      <c r="P11" s="54" t="e">
        <f t="shared" ref="P11" si="4">IF(P6="Strong negative","C-- Strong negative",IF(P7="Negative","C- Negative",IF(P8="Neutral","B Neutral",IF(P10="Strong positive","A++ Strong positive",IF(P9="Positive","A+ Positive","No Result")))))</f>
        <v>#REF!</v>
      </c>
      <c r="Q11" s="54" t="e">
        <f t="shared" ref="Q11" si="5">IF(Q6="Strong negative","C-- Strong negative",IF(Q7="Negative","C- Negative",IF(Q8="Neutral","B Neutral",IF(Q10="Strong positive","A++ Strong positive",IF(Q9="Positive","A+ Positive","No Result")))))</f>
        <v>#REF!</v>
      </c>
      <c r="R11" s="54" t="e">
        <f t="shared" ref="R11" si="6">IF(R6="Strong negative","C-- Strong negative",IF(R7="Negative","C- Negative",IF(R8="Neutral","B Neutral",IF(R10="Strong positive","A++ Strong positive",IF(R9="Positive","A+ Positive","No Result")))))</f>
        <v>#REF!</v>
      </c>
      <c r="S11" s="54" t="e">
        <f t="shared" ref="S11" si="7">IF(S6="Strong negative","C-- Strong negative",IF(S7="Negative","C- Negative",IF(S8="Neutral","B Neutral",IF(S10="Strong positive","A++ Strong positive",IF(S9="Positive","A+ Positive","No Result")))))</f>
        <v>#REF!</v>
      </c>
      <c r="T11" s="54" t="e">
        <f t="shared" ref="T11" si="8">IF(T6="Strong negative","C-- Strong negative",IF(T7="Negative","C- Negative",IF(T8="Neutral","B Neutral",IF(T10="Strong positive","A++ Strong positive",IF(T9="Positive","A+ Positive","No Result")))))</f>
        <v>#REF!</v>
      </c>
      <c r="U11" s="54" t="e">
        <f t="shared" ref="U11" si="9">IF(U6="Strong negative","C-- Strong negative",IF(U7="Negative","C- Negative",IF(U8="Neutral","B Neutral",IF(U10="Strong positive","A++ Strong positive",IF(U9="Positive","A+ Positive","No Result")))))</f>
        <v>#REF!</v>
      </c>
      <c r="V11" s="54" t="e">
        <f t="shared" ref="V11:W11" si="10">IF(V6="Strong negative","C-- Strong negative",IF(V7="Negative","C- Negative",IF(V8="Neutral","B Neutral",IF(V10="Strong positive","A++ Strong positive",IF(V9="Positive","A+ Positive","No Result")))))</f>
        <v>#REF!</v>
      </c>
      <c r="W11" s="54" t="e">
        <f t="shared" si="10"/>
        <v>#REF!</v>
      </c>
      <c r="X11" s="54" t="e">
        <f t="shared" ref="X11" si="11">IF(X6="Strong negative","C-- Strong negative",IF(X7="Negative","C- Negative",IF(X8="Neutral","B Neutral",IF(X10="Strong positive","A++ Strong positive",IF(X9="Positive","A+ Positive","No Result")))))</f>
        <v>#REF!</v>
      </c>
      <c r="Y11" s="54" t="e">
        <f t="shared" ref="Y11" si="12">IF(Y6="Strong negative","C-- Strong negative",IF(Y7="Negative","C- Negative",IF(Y8="Neutral","B Neutral",IF(Y10="Strong positive","A++ Strong positive",IF(Y9="Positive","A+ Positive","No Result")))))</f>
        <v>#REF!</v>
      </c>
      <c r="Z11" s="54" t="e">
        <f t="shared" ref="Z11" si="13">IF(Z6="Strong negative","C-- Strong negative",IF(Z7="Negative","C- Negative",IF(Z8="Neutral","B Neutral",IF(Z10="Strong positive","A++ Strong positive",IF(Z9="Positive","A+ Positive","No Result")))))</f>
        <v>#REF!</v>
      </c>
      <c r="AA11" s="54" t="e">
        <f t="shared" ref="AA11" si="14">IF(AA6="Strong negative","C-- Strong negative",IF(AA7="Negative","C- Negative",IF(AA8="Neutral","B Neutral",IF(AA10="Strong positive","A++ Strong positive",IF(AA9="Positive","A+ Positive","No Result")))))</f>
        <v>#REF!</v>
      </c>
      <c r="AB11" s="54" t="e">
        <f t="shared" ref="AB11" si="15">IF(AB6="Strong negative","C-- Strong negative",IF(AB7="Negative","C- Negative",IF(AB8="Neutral","B Neutral",IF(AB10="Strong positive","A++ Strong positive",IF(AB9="Positive","A+ Positive","No Result")))))</f>
        <v>#REF!</v>
      </c>
      <c r="AC11" s="54" t="e">
        <f t="shared" ref="AC11" si="16">IF(AC6="Strong negative","C-- Strong negative",IF(AC7="Negative","C- Negative",IF(AC8="Neutral","B Neutral",IF(AC10="Strong positive","A++ Strong positive",IF(AC9="Positive","A+ Positive","No Result")))))</f>
        <v>#REF!</v>
      </c>
      <c r="AD11" s="54" t="e">
        <f t="shared" ref="AD11" si="17">IF(AD6="Strong negative","C-- Strong negative",IF(AD7="Negative","C- Negative",IF(AD8="Neutral","B Neutral",IF(AD10="Strong positive","A++ Strong positive",IF(AD9="Positive","A+ Positive","No Result")))))</f>
        <v>#REF!</v>
      </c>
      <c r="AE11" s="54" t="e">
        <f t="shared" ref="AE11" si="18">IF(AE6="Strong negative","C-- Strong negative",IF(AE7="Negative","C- Negative",IF(AE8="Neutral","B Neutral",IF(AE10="Strong positive","A++ Strong positive",IF(AE9="Positive","A+ Positive","No Result")))))</f>
        <v>#REF!</v>
      </c>
      <c r="AF11" s="54" t="e">
        <f t="shared" ref="AF11:AG11" si="19">IF(AF6="Strong negative","C-- Strong negative",IF(AF7="Negative","C- Negative",IF(AF8="Neutral","B Neutral",IF(AF10="Strong positive","A++ Strong positive",IF(AF9="Positive","A+ Positive","No Result")))))</f>
        <v>#REF!</v>
      </c>
      <c r="AG11" s="54" t="e">
        <f t="shared" si="19"/>
        <v>#REF!</v>
      </c>
      <c r="AH11" s="54" t="e">
        <f t="shared" ref="AH11" si="20">IF(AH6="Strong negative","C-- Strong negative",IF(AH7="Negative","C- Negative",IF(AH8="Neutral","B Neutral",IF(AH10="Strong positive","A++ Strong positive",IF(AH9="Positive","A+ Positive","No Result")))))</f>
        <v>#REF!</v>
      </c>
      <c r="AI11" s="54" t="e">
        <f t="shared" ref="AI11" si="21">IF(AI6="Strong negative","C-- Strong negative",IF(AI7="Negative","C- Negative",IF(AI8="Neutral","B Neutral",IF(AI10="Strong positive","A++ Strong positive",IF(AI9="Positive","A+ Positive","No Result")))))</f>
        <v>#REF!</v>
      </c>
      <c r="AJ11" s="54" t="e">
        <f t="shared" ref="AJ11" si="22">IF(AJ6="Strong negative","C-- Strong negative",IF(AJ7="Negative","C- Negative",IF(AJ8="Neutral","B Neutral",IF(AJ10="Strong positive","A++ Strong positive",IF(AJ9="Positive","A+ Positive","No Result")))))</f>
        <v>#REF!</v>
      </c>
      <c r="AK11" s="54" t="e">
        <f t="shared" ref="AK11" si="23">IF(AK6="Strong negative","C-- Strong negative",IF(AK7="Negative","C- Negative",IF(AK8="Neutral","B Neutral",IF(AK10="Strong positive","A++ Strong positive",IF(AK9="Positive","A+ Positive","No Result")))))</f>
        <v>#REF!</v>
      </c>
      <c r="AL11" s="54" t="e">
        <f t="shared" ref="AL11" si="24">IF(AL6="Strong negative","C-- Strong negative",IF(AL7="Negative","C- Negative",IF(AL8="Neutral","B Neutral",IF(AL10="Strong positive","A++ Strong positive",IF(AL9="Positive","A+ Positive","No Result")))))</f>
        <v>#REF!</v>
      </c>
      <c r="AM11" s="54" t="e">
        <f t="shared" ref="AM11" si="25">IF(AM6="Strong negative","C-- Strong negative",IF(AM7="Negative","C- Negative",IF(AM8="Neutral","B Neutral",IF(AM10="Strong positive","A++ Strong positive",IF(AM9="Positive","A+ Positive","No Result")))))</f>
        <v>#REF!</v>
      </c>
      <c r="AN11" s="54" t="e">
        <f t="shared" ref="AN11" si="26">IF(AN6="Strong negative","C-- Strong negative",IF(AN7="Negative","C- Negative",IF(AN8="Neutral","B Neutral",IF(AN10="Strong positive","A++ Strong positive",IF(AN9="Positive","A+ Positive","No Result")))))</f>
        <v>#REF!</v>
      </c>
      <c r="AO11" s="54" t="e">
        <f t="shared" ref="AO11" si="27">IF(AO6="Strong negative","C-- Strong negative",IF(AO7="Negative","C- Negative",IF(AO8="Neutral","B Neutral",IF(AO10="Strong positive","A++ Strong positive",IF(AO9="Positive","A+ Positive","No Result")))))</f>
        <v>#REF!</v>
      </c>
      <c r="AP11" s="54" t="e">
        <f t="shared" ref="AP11:AQ11" si="28">IF(AP6="Strong negative","C-- Strong negative",IF(AP7="Negative","C- Negative",IF(AP8="Neutral","B Neutral",IF(AP10="Strong positive","A++ Strong positive",IF(AP9="Positive","A+ Positive","No Result")))))</f>
        <v>#REF!</v>
      </c>
      <c r="AQ11" s="54" t="e">
        <f t="shared" si="28"/>
        <v>#REF!</v>
      </c>
      <c r="AR11" s="54" t="e">
        <f t="shared" ref="AR11" si="29">IF(AR6="Strong negative","C-- Strong negative",IF(AR7="Negative","C- Negative",IF(AR8="Neutral","B Neutral",IF(AR10="Strong positive","A++ Strong positive",IF(AR9="Positive","A+ Positive","No Result")))))</f>
        <v>#REF!</v>
      </c>
      <c r="AS11" s="54" t="e">
        <f t="shared" ref="AS11" si="30">IF(AS6="Strong negative","C-- Strong negative",IF(AS7="Negative","C- Negative",IF(AS8="Neutral","B Neutral",IF(AS10="Strong positive","A++ Strong positive",IF(AS9="Positive","A+ Positive","No Result")))))</f>
        <v>#REF!</v>
      </c>
      <c r="AT11" s="54" t="e">
        <f t="shared" ref="AT11" si="31">IF(AT6="Strong negative","C-- Strong negative",IF(AT7="Negative","C- Negative",IF(AT8="Neutral","B Neutral",IF(AT10="Strong positive","A++ Strong positive",IF(AT9="Positive","A+ Positive","No Result")))))</f>
        <v>#REF!</v>
      </c>
      <c r="AU11" s="54" t="e">
        <f t="shared" ref="AU11" si="32">IF(AU6="Strong negative","C-- Strong negative",IF(AU7="Negative","C- Negative",IF(AU8="Neutral","B Neutral",IF(AU10="Strong positive","A++ Strong positive",IF(AU9="Positive","A+ Positive","No Result")))))</f>
        <v>#REF!</v>
      </c>
      <c r="AV11" s="54" t="e">
        <f t="shared" ref="AV11" si="33">IF(AV6="Strong negative","C-- Strong negative",IF(AV7="Negative","C- Negative",IF(AV8="Neutral","B Neutral",IF(AV10="Strong positive","A++ Strong positive",IF(AV9="Positive","A+ Positive","No Result")))))</f>
        <v>#REF!</v>
      </c>
      <c r="AW11" s="54" t="e">
        <f t="shared" ref="AW11" si="34">IF(AW6="Strong negative","C-- Strong negative",IF(AW7="Negative","C- Negative",IF(AW8="Neutral","B Neutral",IF(AW10="Strong positive","A++ Strong positive",IF(AW9="Positive","A+ Positive","No Result")))))</f>
        <v>#REF!</v>
      </c>
      <c r="AX11" s="54" t="e">
        <f t="shared" ref="AX11" si="35">IF(AX6="Strong negative","C-- Strong negative",IF(AX7="Negative","C- Negative",IF(AX8="Neutral","B Neutral",IF(AX10="Strong positive","A++ Strong positive",IF(AX9="Positive","A+ Positive","No Result")))))</f>
        <v>#REF!</v>
      </c>
      <c r="AY11" s="54" t="e">
        <f t="shared" ref="AY11" si="36">IF(AY6="Strong negative","C-- Strong negative",IF(AY7="Negative","C- Negative",IF(AY8="Neutral","B Neutral",IF(AY10="Strong positive","A++ Strong positive",IF(AY9="Positive","A+ Positive","No Result")))))</f>
        <v>#REF!</v>
      </c>
      <c r="AZ11" s="54" t="e">
        <f t="shared" ref="AZ11:BA11" si="37">IF(AZ6="Strong negative","C-- Strong negative",IF(AZ7="Negative","C- Negative",IF(AZ8="Neutral","B Neutral",IF(AZ10="Strong positive","A++ Strong positive",IF(AZ9="Positive","A+ Positive","No Result")))))</f>
        <v>#REF!</v>
      </c>
      <c r="BA11" s="54" t="e">
        <f t="shared" si="37"/>
        <v>#REF!</v>
      </c>
      <c r="BB11" s="54" t="e">
        <f t="shared" ref="BB11" si="38">IF(BB6="Strong negative","C-- Strong negative",IF(BB7="Negative","C- Negative",IF(BB8="Neutral","B Neutral",IF(BB10="Strong positive","A++ Strong positive",IF(BB9="Positive","A+ Positive","No Result")))))</f>
        <v>#REF!</v>
      </c>
      <c r="BC11" s="54" t="e">
        <f t="shared" ref="BC11" si="39">IF(BC6="Strong negative","C-- Strong negative",IF(BC7="Negative","C- Negative",IF(BC8="Neutral","B Neutral",IF(BC10="Strong positive","A++ Strong positive",IF(BC9="Positive","A+ Positive","No Result")))))</f>
        <v>#REF!</v>
      </c>
      <c r="BD11" s="54" t="e">
        <f t="shared" ref="BD11" si="40">IF(BD6="Strong negative","C-- Strong negative",IF(BD7="Negative","C- Negative",IF(BD8="Neutral","B Neutral",IF(BD10="Strong positive","A++ Strong positive",IF(BD9="Positive","A+ Positive","No Result")))))</f>
        <v>#REF!</v>
      </c>
      <c r="BE11" s="54" t="e">
        <f t="shared" ref="BE11" si="41">IF(BE6="Strong negative","C-- Strong negative",IF(BE7="Negative","C- Negative",IF(BE8="Neutral","B Neutral",IF(BE10="Strong positive","A++ Strong positive",IF(BE9="Positive","A+ Positive","No Result")))))</f>
        <v>#REF!</v>
      </c>
      <c r="BF11" s="54" t="e">
        <f t="shared" ref="BF11" si="42">IF(BF6="Strong negative","C-- Strong negative",IF(BF7="Negative","C- Negative",IF(BF8="Neutral","B Neutral",IF(BF10="Strong positive","A++ Strong positive",IF(BF9="Positive","A+ Positive","No Result")))))</f>
        <v>#REF!</v>
      </c>
      <c r="BG11" s="54" t="e">
        <f t="shared" ref="BG11" si="43">IF(BG6="Strong negative","C-- Strong negative",IF(BG7="Negative","C- Negative",IF(BG8="Neutral","B Neutral",IF(BG10="Strong positive","A++ Strong positive",IF(BG9="Positive","A+ Positive","No Result")))))</f>
        <v>#REF!</v>
      </c>
      <c r="BH11" s="54" t="e">
        <f t="shared" ref="BH11" si="44">IF(BH6="Strong negative","C-- Strong negative",IF(BH7="Negative","C- Negative",IF(BH8="Neutral","B Neutral",IF(BH10="Strong positive","A++ Strong positive",IF(BH9="Positive","A+ Positive","No Result")))))</f>
        <v>#REF!</v>
      </c>
      <c r="BI11" s="54" t="e">
        <f t="shared" ref="BI11" si="45">IF(BI6="Strong negative","C-- Strong negative",IF(BI7="Negative","C- Negative",IF(BI8="Neutral","B Neutral",IF(BI10="Strong positive","A++ Strong positive",IF(BI9="Positive","A+ Positive","No Result")))))</f>
        <v>#REF!</v>
      </c>
      <c r="BJ11" s="54" t="e">
        <f t="shared" ref="BJ11:BK11" si="46">IF(BJ6="Strong negative","C-- Strong negative",IF(BJ7="Negative","C- Negative",IF(BJ8="Neutral","B Neutral",IF(BJ10="Strong positive","A++ Strong positive",IF(BJ9="Positive","A+ Positive","No Result")))))</f>
        <v>#REF!</v>
      </c>
      <c r="BK11" s="54" t="e">
        <f t="shared" si="46"/>
        <v>#REF!</v>
      </c>
      <c r="BL11" s="54" t="e">
        <f t="shared" ref="BL11" si="47">IF(BL6="Strong negative","C-- Strong negative",IF(BL7="Negative","C- Negative",IF(BL8="Neutral","B Neutral",IF(BL10="Strong positive","A++ Strong positive",IF(BL9="Positive","A+ Positive","No Result")))))</f>
        <v>#REF!</v>
      </c>
      <c r="BM11" s="54" t="e">
        <f t="shared" ref="BM11" si="48">IF(BM6="Strong negative","C-- Strong negative",IF(BM7="Negative","C- Negative",IF(BM8="Neutral","B Neutral",IF(BM10="Strong positive","A++ Strong positive",IF(BM9="Positive","A+ Positive","No Result")))))</f>
        <v>#REF!</v>
      </c>
      <c r="BN11" s="54" t="e">
        <f t="shared" ref="BN11" si="49">IF(BN6="Strong negative","C-- Strong negative",IF(BN7="Negative","C- Negative",IF(BN8="Neutral","B Neutral",IF(BN10="Strong positive","A++ Strong positive",IF(BN9="Positive","A+ Positive","No Result")))))</f>
        <v>#REF!</v>
      </c>
      <c r="BO11" s="54" t="e">
        <f t="shared" ref="BO11" si="50">IF(BO6="Strong negative","C-- Strong negative",IF(BO7="Negative","C- Negative",IF(BO8="Neutral","B Neutral",IF(BO10="Strong positive","A++ Strong positive",IF(BO9="Positive","A+ Positive","No Result")))))</f>
        <v>#REF!</v>
      </c>
      <c r="BP11" s="54" t="e">
        <f t="shared" ref="BP11" si="51">IF(BP6="Strong negative","C-- Strong negative",IF(BP7="Negative","C- Negative",IF(BP8="Neutral","B Neutral",IF(BP10="Strong positive","A++ Strong positive",IF(BP9="Positive","A+ Positive","No Result")))))</f>
        <v>#REF!</v>
      </c>
      <c r="BQ11" s="54" t="e">
        <f t="shared" ref="BQ11" si="52">IF(BQ6="Strong negative","C-- Strong negative",IF(BQ7="Negative","C- Negative",IF(BQ8="Neutral","B Neutral",IF(BQ10="Strong positive","A++ Strong positive",IF(BQ9="Positive","A+ Positive","No Result")))))</f>
        <v>#REF!</v>
      </c>
      <c r="BR11" s="54" t="e">
        <f t="shared" ref="BR11" si="53">IF(BR6="Strong negative","C-- Strong negative",IF(BR7="Negative","C- Negative",IF(BR8="Neutral","B Neutral",IF(BR10="Strong positive","A++ Strong positive",IF(BR9="Positive","A+ Positive","No Result")))))</f>
        <v>#REF!</v>
      </c>
      <c r="BS11" s="54" t="e">
        <f t="shared" ref="BS11" si="54">IF(BS6="Strong negative","C-- Strong negative",IF(BS7="Negative","C- Negative",IF(BS8="Neutral","B Neutral",IF(BS10="Strong positive","A++ Strong positive",IF(BS9="Positive","A+ Positive","No Result")))))</f>
        <v>#REF!</v>
      </c>
      <c r="BT11" s="54" t="e">
        <f t="shared" ref="BT11:BU11" si="55">IF(BT6="Strong negative","C-- Strong negative",IF(BT7="Negative","C- Negative",IF(BT8="Neutral","B Neutral",IF(BT10="Strong positive","A++ Strong positive",IF(BT9="Positive","A+ Positive","No Result")))))</f>
        <v>#REF!</v>
      </c>
      <c r="BU11" s="54" t="e">
        <f t="shared" si="55"/>
        <v>#REF!</v>
      </c>
      <c r="BV11" s="54" t="e">
        <f t="shared" ref="BV11" si="56">IF(BV6="Strong negative","C-- Strong negative",IF(BV7="Negative","C- Negative",IF(BV8="Neutral","B Neutral",IF(BV10="Strong positive","A++ Strong positive",IF(BV9="Positive","A+ Positive","No Result")))))</f>
        <v>#REF!</v>
      </c>
      <c r="BW11" s="54" t="e">
        <f t="shared" ref="BW11" si="57">IF(BW6="Strong negative","C-- Strong negative",IF(BW7="Negative","C- Negative",IF(BW8="Neutral","B Neutral",IF(BW10="Strong positive","A++ Strong positive",IF(BW9="Positive","A+ Positive","No Result")))))</f>
        <v>#REF!</v>
      </c>
      <c r="BX11" s="54" t="e">
        <f t="shared" ref="BX11" si="58">IF(BX6="Strong negative","C-- Strong negative",IF(BX7="Negative","C- Negative",IF(BX8="Neutral","B Neutral",IF(BX10="Strong positive","A++ Strong positive",IF(BX9="Positive","A+ Positive","No Result")))))</f>
        <v>#REF!</v>
      </c>
      <c r="BY11" s="54" t="e">
        <f t="shared" ref="BY11" si="59">IF(BY6="Strong negative","C-- Strong negative",IF(BY7="Negative","C- Negative",IF(BY8="Neutral","B Neutral",IF(BY10="Strong positive","A++ Strong positive",IF(BY9="Positive","A+ Positive","No Result")))))</f>
        <v>#REF!</v>
      </c>
      <c r="BZ11" s="54" t="e">
        <f t="shared" ref="BZ11" si="60">IF(BZ6="Strong negative","C-- Strong negative",IF(BZ7="Negative","C- Negative",IF(BZ8="Neutral","B Neutral",IF(BZ10="Strong positive","A++ Strong positive",IF(BZ9="Positive","A+ Positive","No Result")))))</f>
        <v>#REF!</v>
      </c>
      <c r="CA11" s="54" t="e">
        <f t="shared" ref="CA11" si="61">IF(CA6="Strong negative","C-- Strong negative",IF(CA7="Negative","C- Negative",IF(CA8="Neutral","B Neutral",IF(CA10="Strong positive","A++ Strong positive",IF(CA9="Positive","A+ Positive","No Result")))))</f>
        <v>#REF!</v>
      </c>
      <c r="CB11" s="54" t="e">
        <f t="shared" ref="CB11" si="62">IF(CB6="Strong negative","C-- Strong negative",IF(CB7="Negative","C- Negative",IF(CB8="Neutral","B Neutral",IF(CB10="Strong positive","A++ Strong positive",IF(CB9="Positive","A+ Positive","No Result")))))</f>
        <v>#REF!</v>
      </c>
      <c r="CC11" s="54" t="e">
        <f t="shared" ref="CC11" si="63">IF(CC6="Strong negative","C-- Strong negative",IF(CC7="Negative","C- Negative",IF(CC8="Neutral","B Neutral",IF(CC10="Strong positive","A++ Strong positive",IF(CC9="Positive","A+ Positive","No Result")))))</f>
        <v>#REF!</v>
      </c>
      <c r="CD11" s="54" t="e">
        <f t="shared" ref="CD11:CE11" si="64">IF(CD6="Strong negative","C-- Strong negative",IF(CD7="Negative","C- Negative",IF(CD8="Neutral","B Neutral",IF(CD10="Strong positive","A++ Strong positive",IF(CD9="Positive","A+ Positive","No Result")))))</f>
        <v>#REF!</v>
      </c>
      <c r="CE11" s="54" t="e">
        <f t="shared" si="64"/>
        <v>#REF!</v>
      </c>
      <c r="CF11" s="54" t="e">
        <f t="shared" ref="CF11" si="65">IF(CF6="Strong negative","C-- Strong negative",IF(CF7="Negative","C- Negative",IF(CF8="Neutral","B Neutral",IF(CF10="Strong positive","A++ Strong positive",IF(CF9="Positive","A+ Positive","No Result")))))</f>
        <v>#REF!</v>
      </c>
      <c r="CG11" s="54" t="e">
        <f t="shared" ref="CG11" si="66">IF(CG6="Strong negative","C-- Strong negative",IF(CG7="Negative","C- Negative",IF(CG8="Neutral","B Neutral",IF(CG10="Strong positive","A++ Strong positive",IF(CG9="Positive","A+ Positive","No Result")))))</f>
        <v>#REF!</v>
      </c>
      <c r="CH11" s="54" t="e">
        <f t="shared" ref="CH11" si="67">IF(CH6="Strong negative","C-- Strong negative",IF(CH7="Negative","C- Negative",IF(CH8="Neutral","B Neutral",IF(CH10="Strong positive","A++ Strong positive",IF(CH9="Positive","A+ Positive","No Result")))))</f>
        <v>#REF!</v>
      </c>
      <c r="CI11" s="54" t="e">
        <f t="shared" ref="CI11" si="68">IF(CI6="Strong negative","C-- Strong negative",IF(CI7="Negative","C- Negative",IF(CI8="Neutral","B Neutral",IF(CI10="Strong positive","A++ Strong positive",IF(CI9="Positive","A+ Positive","No Result")))))</f>
        <v>#REF!</v>
      </c>
      <c r="CJ11" s="54" t="e">
        <f t="shared" ref="CJ11" si="69">IF(CJ6="Strong negative","C-- Strong negative",IF(CJ7="Negative","C- Negative",IF(CJ8="Neutral","B Neutral",IF(CJ10="Strong positive","A++ Strong positive",IF(CJ9="Positive","A+ Positive","No Result")))))</f>
        <v>#REF!</v>
      </c>
      <c r="CK11" s="54" t="e">
        <f t="shared" ref="CK11" si="70">IF(CK6="Strong negative","C-- Strong negative",IF(CK7="Negative","C- Negative",IF(CK8="Neutral","B Neutral",IF(CK10="Strong positive","A++ Strong positive",IF(CK9="Positive","A+ Positive","No Result")))))</f>
        <v>#REF!</v>
      </c>
      <c r="CL11" s="54" t="e">
        <f t="shared" ref="CL11" si="71">IF(CL6="Strong negative","C-- Strong negative",IF(CL7="Negative","C- Negative",IF(CL8="Neutral","B Neutral",IF(CL10="Strong positive","A++ Strong positive",IF(CL9="Positive","A+ Positive","No Result")))))</f>
        <v>#REF!</v>
      </c>
      <c r="CM11" s="54" t="e">
        <f t="shared" ref="CM11" si="72">IF(CM6="Strong negative","C-- Strong negative",IF(CM7="Negative","C- Negative",IF(CM8="Neutral","B Neutral",IF(CM10="Strong positive","A++ Strong positive",IF(CM9="Positive","A+ Positive","No Result")))))</f>
        <v>#REF!</v>
      </c>
      <c r="CN11" s="54" t="e">
        <f t="shared" ref="CN11:CO11" si="73">IF(CN6="Strong negative","C-- Strong negative",IF(CN7="Negative","C- Negative",IF(CN8="Neutral","B Neutral",IF(CN10="Strong positive","A++ Strong positive",IF(CN9="Positive","A+ Positive","No Result")))))</f>
        <v>#REF!</v>
      </c>
      <c r="CO11" s="54" t="e">
        <f t="shared" si="73"/>
        <v>#REF!</v>
      </c>
      <c r="CP11" s="54" t="e">
        <f t="shared" ref="CP11" si="74">IF(CP6="Strong negative","C-- Strong negative",IF(CP7="Negative","C- Negative",IF(CP8="Neutral","B Neutral",IF(CP10="Strong positive","A++ Strong positive",IF(CP9="Positive","A+ Positive","No Result")))))</f>
        <v>#REF!</v>
      </c>
      <c r="CQ11" s="54" t="e">
        <f t="shared" ref="CQ11" si="75">IF(CQ6="Strong negative","C-- Strong negative",IF(CQ7="Negative","C- Negative",IF(CQ8="Neutral","B Neutral",IF(CQ10="Strong positive","A++ Strong positive",IF(CQ9="Positive","A+ Positive","No Result")))))</f>
        <v>#REF!</v>
      </c>
      <c r="CR11" s="54" t="e">
        <f t="shared" ref="CR11" si="76">IF(CR6="Strong negative","C-- Strong negative",IF(CR7="Negative","C- Negative",IF(CR8="Neutral","B Neutral",IF(CR10="Strong positive","A++ Strong positive",IF(CR9="Positive","A+ Positive","No Result")))))</f>
        <v>#REF!</v>
      </c>
      <c r="CS11" s="54" t="e">
        <f t="shared" ref="CS11" si="77">IF(CS6="Strong negative","C-- Strong negative",IF(CS7="Negative","C- Negative",IF(CS8="Neutral","B Neutral",IF(CS10="Strong positive","A++ Strong positive",IF(CS9="Positive","A+ Positive","No Result")))))</f>
        <v>#REF!</v>
      </c>
      <c r="CT11" s="54" t="e">
        <f t="shared" ref="CT11" si="78">IF(CT6="Strong negative","C-- Strong negative",IF(CT7="Negative","C- Negative",IF(CT8="Neutral","B Neutral",IF(CT10="Strong positive","A++ Strong positive",IF(CT9="Positive","A+ Positive","No Result")))))</f>
        <v>#REF!</v>
      </c>
      <c r="CU11" s="54" t="e">
        <f t="shared" ref="CU11" si="79">IF(CU6="Strong negative","C-- Strong negative",IF(CU7="Negative","C- Negative",IF(CU8="Neutral","B Neutral",IF(CU10="Strong positive","A++ Strong positive",IF(CU9="Positive","A+ Positive","No Result")))))</f>
        <v>#REF!</v>
      </c>
      <c r="CV11" s="54" t="e">
        <f t="shared" ref="CV11" si="80">IF(CV6="Strong negative","C-- Strong negative",IF(CV7="Negative","C- Negative",IF(CV8="Neutral","B Neutral",IF(CV10="Strong positive","A++ Strong positive",IF(CV9="Positive","A+ Positive","No Result")))))</f>
        <v>#REF!</v>
      </c>
      <c r="CW11" s="54" t="e">
        <f t="shared" ref="CW11" si="81">IF(CW6="Strong negative","C-- Strong negative",IF(CW7="Negative","C- Negative",IF(CW8="Neutral","B Neutral",IF(CW10="Strong positive","A++ Strong positive",IF(CW9="Positive","A+ Positive","No Result")))))</f>
        <v>#REF!</v>
      </c>
      <c r="CX11" s="54" t="e">
        <f t="shared" ref="CX11" si="82">IF(CX6="Strong negative","C-- Strong negative",IF(CX7="Negative","C- Negative",IF(CX8="Neutral","B Neutral",IF(CX10="Strong positive","A++ Strong positive",IF(CX9="Positive","A+ Positive","No Result")))))</f>
        <v>#REF!</v>
      </c>
    </row>
  </sheetData>
  <sheetProtection algorithmName="SHA-512" hashValue="KdS6WvfoIDmMmjXkb6N7zt8lx1JXLQUbvQqIN6hHJMwJz78fF4P/5c5wUiIR0Us9Av8qVYkc1fH4JpjgLkc5IQ==" saltValue="jDgVuFdaNy9mTzt8/QB9Fw==" spinCount="100000" sheet="1" objects="1" scenarios="1"/>
  <phoneticPr fontId="12"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Working Document" ma:contentTypeID="0x010100108A61D7BE634F76874FDC084DD0BD1500F8B87D3AE61EB84EBB828F0F71AAB1C5" ma:contentTypeVersion="4" ma:contentTypeDescription="" ma:contentTypeScope="" ma:versionID="737c26cf0df981921ed1188ebb2a228e">
  <xsd:schema xmlns:xsd="http://www.w3.org/2001/XMLSchema" xmlns:xs="http://www.w3.org/2001/XMLSchema" xmlns:p="http://schemas.microsoft.com/office/2006/metadata/properties" xmlns:ns2="0f7fedba-e064-4c32-ad8b-0a46899a3679" targetNamespace="http://schemas.microsoft.com/office/2006/metadata/properties" ma:root="true" ma:fieldsID="a5dbeb7c8f24f9aab198f3b8b75e7951" ns2:_="">
    <xsd:import namespace="0f7fedba-e064-4c32-ad8b-0a46899a3679"/>
    <xsd:element name="properties">
      <xsd:complexType>
        <xsd:sequence>
          <xsd:element name="documentManagement">
            <xsd:complexType>
              <xsd:all>
                <xsd:element ref="ns2:Collab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7fedba-e064-4c32-ad8b-0a46899a3679" elementFormDefault="qualified">
    <xsd:import namespace="http://schemas.microsoft.com/office/2006/documentManagement/types"/>
    <xsd:import namespace="http://schemas.microsoft.com/office/infopath/2007/PartnerControls"/>
    <xsd:element name="CollabComments" ma:index="8" nillable="true" ma:displayName="Comments" ma:internalName="CollabComment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llabComments xmlns="0f7fedba-e064-4c32-ad8b-0a46899a3679" xsi:nil="true"/>
  </documentManagement>
</p:properties>
</file>

<file path=customXml/itemProps1.xml><?xml version="1.0" encoding="utf-8"?>
<ds:datastoreItem xmlns:ds="http://schemas.openxmlformats.org/officeDocument/2006/customXml" ds:itemID="{991916CF-E557-46EB-9389-E487C501EC31}"/>
</file>

<file path=customXml/itemProps2.xml><?xml version="1.0" encoding="utf-8"?>
<ds:datastoreItem xmlns:ds="http://schemas.openxmlformats.org/officeDocument/2006/customXml" ds:itemID="{4AE78557-F796-43A3-907C-0D07A0561A58}"/>
</file>

<file path=customXml/itemProps3.xml><?xml version="1.0" encoding="utf-8"?>
<ds:datastoreItem xmlns:ds="http://schemas.openxmlformats.org/officeDocument/2006/customXml" ds:itemID="{555F89CB-78C0-435E-94BF-4958EBC152D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Jesús M. López de Ipiña</dc:creator>
  <cp:keywords/>
  <dc:description/>
  <cp:lastModifiedBy>SHANDILYA Neeraj PLANETS</cp:lastModifiedBy>
  <cp:revision/>
  <dcterms:created xsi:type="dcterms:W3CDTF">2019-06-10T08:30:02Z</dcterms:created>
  <dcterms:modified xsi:type="dcterms:W3CDTF">2025-03-28T11:27:06Z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0x010100108A61D7BE634F76874FDC084DD0BD1500F8B87D3AE61EB84EBB828F0F71AAB1C5</vt:lpwstr>
  </property>
  <property fmtid="{D5CDD505-2E9C-101B-9397-08002B2CF9AE}" pid="3" name="IsCollabDocument">
    <vt:bool>true</vt:bool>
  </property>
  <property fmtid="{D5CDD505-2E9C-101B-9397-08002B2CF9AE}" pid="4" name="CollabXmlContent">
    <vt:lpwstr>&lt;CollabItems&gt;_x000d_
  &lt;CollabItem&gt;_x000d_
    &lt;FileLeafRef&gt;Tier-1 questionnaire_v6.xlsx&lt;/FileLeafRef&gt;_x000d_
    &lt;Title /&gt;_x000d_
    &lt;CollabComments /&gt;_x000d_
    &lt;ContentType&gt;Working Document&lt;/ContentType&gt;_x000d_
    &lt;Created&gt;3/14/2025&lt;/Created&gt;_x000d_
    &lt;Author&gt;STECK Joséphine&lt;/Author&gt;_x000d_
    &lt;Modified&gt;3/28/2025&lt;/Modified&gt;_x000d_
    &lt;Editor&gt;SHANDILYA Neeraj PLANETS&lt;/Editor&gt;_x000d_
    &lt;DocIcon&gt;xlsx&lt;/DocIcon&gt;_x000d_
    &lt;EncodedAbsUrl&gt;https://planets.cea.fr/WP2%20Documents/Task%202.1/TIer%201/Tier-1%20questionnaire_v6.xlsx&lt;/EncodedAbsUrl&gt;_x000d_
    &lt;FileSizeDisplay&gt;166724&lt;/FileSizeDisplay&gt;_x000d_
    &lt;_CommentCount /&gt;_x000d_
    &lt;_LikeCount /&gt;_x000d_
    &lt;_UIVersionString&gt;11.0&lt;/_UIVersionString&gt;_x000d_
  &lt;/CollabItem&gt;_x000d_
&lt;/CollabItems&gt;</vt:lpwstr>
  </property>
  <property fmtid="{D5CDD505-2E9C-101B-9397-08002B2CF9AE}" pid="5" name="MediaServiceImageTags">
    <vt:lpwstr/>
  </property>
  <property fmtid="{D5CDD505-2E9C-101B-9397-08002B2CF9AE}" pid="6" name="_dlc_DocIdItemGuid">
    <vt:lpwstr>5b8861cf-5904-4137-8d8f-521a225cc95a</vt:lpwstr>
  </property>
  <property fmtid="{D5CDD505-2E9C-101B-9397-08002B2CF9AE}" pid="7" name="TNOC_DocumentType">
    <vt:lpwstr/>
  </property>
  <property fmtid="{D5CDD505-2E9C-101B-9397-08002B2CF9AE}" pid="8" name="TNOC_ClusterType">
    <vt:lpwstr>1;#Project|fa11c4c9-105f-402c-bb40-9a56b4989397</vt:lpwstr>
  </property>
  <property fmtid="{D5CDD505-2E9C-101B-9397-08002B2CF9AE}" pid="9" name="TNOC_DocumentCategory">
    <vt:lpwstr/>
  </property>
  <property fmtid="{D5CDD505-2E9C-101B-9397-08002B2CF9AE}" pid="10" name="TNOC_DocumentClassification">
    <vt:lpwstr>2;#TNO Internal|1a23c89f-ef54-4907-86fd-8242403ff722</vt:lpwstr>
  </property>
  <property fmtid="{D5CDD505-2E9C-101B-9397-08002B2CF9AE}" pid="11" name="MSIP_Label_a6175487-42af-4492-84fe-2b4054e011bd_Enabled">
    <vt:lpwstr>true</vt:lpwstr>
  </property>
  <property fmtid="{D5CDD505-2E9C-101B-9397-08002B2CF9AE}" pid="12" name="MSIP_Label_a6175487-42af-4492-84fe-2b4054e011bd_SetDate">
    <vt:lpwstr>2025-01-08T10:19:02Z</vt:lpwstr>
  </property>
  <property fmtid="{D5CDD505-2E9C-101B-9397-08002B2CF9AE}" pid="13" name="MSIP_Label_a6175487-42af-4492-84fe-2b4054e011bd_Method">
    <vt:lpwstr>Privileged</vt:lpwstr>
  </property>
  <property fmtid="{D5CDD505-2E9C-101B-9397-08002B2CF9AE}" pid="14" name="MSIP_Label_a6175487-42af-4492-84fe-2b4054e011bd_Name">
    <vt:lpwstr>Public</vt:lpwstr>
  </property>
  <property fmtid="{D5CDD505-2E9C-101B-9397-08002B2CF9AE}" pid="15" name="MSIP_Label_a6175487-42af-4492-84fe-2b4054e011bd_SiteId">
    <vt:lpwstr>76e3e3ff-fce0-45ec-a946-bc44d69a9b7e</vt:lpwstr>
  </property>
  <property fmtid="{D5CDD505-2E9C-101B-9397-08002B2CF9AE}" pid="16" name="MSIP_Label_a6175487-42af-4492-84fe-2b4054e011bd_ActionId">
    <vt:lpwstr>e3392961-0b04-4942-98b8-6c37aaecbfbb</vt:lpwstr>
  </property>
  <property fmtid="{D5CDD505-2E9C-101B-9397-08002B2CF9AE}" pid="17" name="MSIP_Label_a6175487-42af-4492-84fe-2b4054e011bd_ContentBits">
    <vt:lpwstr>0</vt:lpwstr>
  </property>
</Properties>
</file>